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移動支援" sheetId="15" r:id="rId1"/>
    <sheet name="移動支援 記載例" sheetId="13" r:id="rId2"/>
    <sheet name="費用早見表（移動）" sheetId="12" r:id="rId3"/>
  </sheets>
  <definedNames>
    <definedName name="_xlnm.Print_Area" localSheetId="0">移動支援!$A$1:$T$36</definedName>
    <definedName name="_xlnm.Print_Area" localSheetId="1">'移動支援 記載例'!$A$1:$T$36</definedName>
    <definedName name="_xlnm.Print_Area" localSheetId="2">'費用早見表（移動）'!$A$1:$J$55</definedName>
  </definedNames>
  <calcPr calcId="162913"/>
</workbook>
</file>

<file path=xl/calcChain.xml><?xml version="1.0" encoding="utf-8"?>
<calcChain xmlns="http://schemas.openxmlformats.org/spreadsheetml/2006/main">
  <c r="G32" i="13" l="1"/>
  <c r="R32" i="13" l="1"/>
  <c r="R31" i="13"/>
  <c r="R33" i="13" s="1"/>
  <c r="Q32" i="13"/>
  <c r="Q31" i="13"/>
  <c r="Q33" i="13" s="1"/>
  <c r="P32" i="13"/>
  <c r="P31" i="13"/>
  <c r="P33" i="13" s="1"/>
  <c r="H32" i="13" l="1"/>
  <c r="H31" i="13"/>
  <c r="H33" i="13" s="1"/>
  <c r="G31" i="13"/>
  <c r="G33" i="13" s="1"/>
  <c r="D27" i="12" l="1"/>
  <c r="D28" i="12" s="1"/>
  <c r="D29" i="12" s="1"/>
  <c r="D30" i="12" s="1"/>
  <c r="D31" i="12" s="1"/>
  <c r="D32" i="12" s="1"/>
  <c r="D33" i="12" s="1"/>
  <c r="D34" i="12" s="1"/>
  <c r="D35" i="12" s="1"/>
  <c r="D36" i="12" s="1"/>
  <c r="J26" i="12"/>
  <c r="I26" i="12"/>
  <c r="H26" i="12"/>
  <c r="G26" i="12"/>
  <c r="F26" i="12"/>
  <c r="E26" i="12"/>
  <c r="J25" i="12"/>
  <c r="I25" i="12"/>
  <c r="H25" i="12"/>
  <c r="G25" i="12"/>
  <c r="F25" i="12"/>
  <c r="E25" i="12"/>
  <c r="J24" i="12"/>
  <c r="I24" i="12"/>
  <c r="H24" i="12"/>
  <c r="G24" i="12"/>
  <c r="F24" i="12"/>
  <c r="E24" i="12"/>
  <c r="I51" i="12"/>
  <c r="G50" i="12"/>
  <c r="F50" i="12"/>
  <c r="H50" i="12"/>
  <c r="J49" i="12"/>
  <c r="I49" i="12"/>
  <c r="H49" i="12"/>
  <c r="G49" i="12"/>
  <c r="F49" i="12"/>
  <c r="E49" i="12"/>
  <c r="J48" i="12"/>
  <c r="I48" i="12"/>
  <c r="H48" i="12"/>
  <c r="G48" i="12"/>
  <c r="F48" i="12"/>
  <c r="E48" i="12"/>
  <c r="J47" i="12"/>
  <c r="I47" i="12"/>
  <c r="H47" i="12"/>
  <c r="G47" i="12"/>
  <c r="F47" i="12"/>
  <c r="E47" i="12"/>
  <c r="J9" i="12"/>
  <c r="J8" i="12"/>
  <c r="J7" i="12"/>
  <c r="I9" i="12"/>
  <c r="I8" i="12"/>
  <c r="I7" i="12"/>
  <c r="H9" i="12"/>
  <c r="H8" i="12"/>
  <c r="H7" i="12"/>
  <c r="G9" i="12"/>
  <c r="G8" i="12"/>
  <c r="G7" i="12"/>
  <c r="F9" i="12"/>
  <c r="F8" i="12"/>
  <c r="F7" i="12"/>
  <c r="E9" i="12"/>
  <c r="E8" i="12"/>
  <c r="E7" i="12"/>
  <c r="H28" i="12" l="1"/>
  <c r="G28" i="12"/>
  <c r="J28" i="12"/>
  <c r="F28" i="12"/>
  <c r="I28" i="12"/>
  <c r="E28" i="12"/>
  <c r="H27" i="12"/>
  <c r="E27" i="12"/>
  <c r="I27" i="12"/>
  <c r="F27" i="12"/>
  <c r="J27" i="12"/>
  <c r="G27" i="12"/>
  <c r="F51" i="12"/>
  <c r="I50" i="12"/>
  <c r="G51" i="12"/>
  <c r="E50" i="12"/>
  <c r="J50" i="12"/>
  <c r="J51" i="12"/>
  <c r="E52" i="12"/>
  <c r="H51" i="12"/>
  <c r="E51" i="12"/>
  <c r="D10" i="12"/>
  <c r="S14" i="13"/>
  <c r="S20" i="13"/>
  <c r="S32" i="13" s="1"/>
  <c r="S11" i="13"/>
  <c r="S31" i="13" s="1"/>
  <c r="S33" i="13" s="1"/>
  <c r="I29" i="12" l="1"/>
  <c r="E29" i="12"/>
  <c r="H29" i="12"/>
  <c r="G29" i="12"/>
  <c r="J29" i="12"/>
  <c r="F29" i="12"/>
  <c r="I10" i="12"/>
  <c r="H10" i="12"/>
  <c r="J10" i="12"/>
  <c r="I52" i="12"/>
  <c r="F52" i="12"/>
  <c r="H52" i="12"/>
  <c r="J52" i="12"/>
  <c r="G52" i="12"/>
  <c r="F10" i="12"/>
  <c r="E10" i="12"/>
  <c r="G10" i="12"/>
  <c r="D11" i="12"/>
  <c r="J30" i="12" l="1"/>
  <c r="F30" i="12"/>
  <c r="I30" i="12"/>
  <c r="E30" i="12"/>
  <c r="H30" i="12"/>
  <c r="G30" i="12"/>
  <c r="J11" i="12"/>
  <c r="H11" i="12"/>
  <c r="I11" i="12"/>
  <c r="J53" i="12"/>
  <c r="E53" i="12"/>
  <c r="I53" i="12"/>
  <c r="H53" i="12"/>
  <c r="F53" i="12"/>
  <c r="G53" i="12"/>
  <c r="E11" i="12"/>
  <c r="G11" i="12"/>
  <c r="F11" i="12"/>
  <c r="D12" i="12"/>
  <c r="G31" i="12" l="1"/>
  <c r="J31" i="12"/>
  <c r="F31" i="12"/>
  <c r="I31" i="12"/>
  <c r="E31" i="12"/>
  <c r="H31" i="12"/>
  <c r="I12" i="12"/>
  <c r="H12" i="12"/>
  <c r="J12" i="12"/>
  <c r="D13" i="12"/>
  <c r="G12" i="12"/>
  <c r="F12" i="12"/>
  <c r="E12" i="12"/>
  <c r="H32" i="12" l="1"/>
  <c r="G32" i="12"/>
  <c r="J32" i="12"/>
  <c r="F32" i="12"/>
  <c r="I32" i="12"/>
  <c r="E32" i="12"/>
  <c r="H13" i="12"/>
  <c r="J13" i="12"/>
  <c r="I13" i="12"/>
  <c r="D14" i="12"/>
  <c r="G13" i="12"/>
  <c r="F13" i="12"/>
  <c r="E13" i="12"/>
  <c r="I33" i="12" l="1"/>
  <c r="E33" i="12"/>
  <c r="H33" i="12"/>
  <c r="G33" i="12"/>
  <c r="J33" i="12"/>
  <c r="F33" i="12"/>
  <c r="I14" i="12"/>
  <c r="H14" i="12"/>
  <c r="J14" i="12"/>
  <c r="D15" i="12"/>
  <c r="F14" i="12"/>
  <c r="E14" i="12"/>
  <c r="G14" i="12"/>
  <c r="J34" i="12" l="1"/>
  <c r="F34" i="12"/>
  <c r="I34" i="12"/>
  <c r="E34" i="12"/>
  <c r="H34" i="12"/>
  <c r="G34" i="12"/>
  <c r="J15" i="12"/>
  <c r="I15" i="12"/>
  <c r="H15" i="12"/>
  <c r="D16" i="12"/>
  <c r="E15" i="12"/>
  <c r="G15" i="12"/>
  <c r="F15" i="12"/>
  <c r="G35" i="12" l="1"/>
  <c r="J35" i="12"/>
  <c r="F35" i="12"/>
  <c r="I35" i="12"/>
  <c r="E35" i="12"/>
  <c r="H35" i="12"/>
  <c r="I16" i="12"/>
  <c r="J16" i="12"/>
  <c r="H16" i="12"/>
  <c r="G16" i="12"/>
  <c r="D17" i="12"/>
  <c r="F16" i="12"/>
  <c r="E16" i="12"/>
  <c r="H36" i="12" l="1"/>
  <c r="G36" i="12"/>
  <c r="J36" i="12"/>
  <c r="F36" i="12"/>
  <c r="I36" i="12"/>
  <c r="E36" i="12"/>
  <c r="H17" i="12"/>
  <c r="J17" i="12"/>
  <c r="I17" i="12"/>
  <c r="D18" i="12"/>
  <c r="G17" i="12"/>
  <c r="F17" i="12"/>
  <c r="E17" i="12"/>
  <c r="I18" i="12" l="1"/>
  <c r="H18" i="12"/>
  <c r="J18" i="12"/>
  <c r="D19" i="12"/>
  <c r="F18" i="12"/>
  <c r="E18" i="12"/>
  <c r="G18" i="12"/>
  <c r="J19" i="12" l="1"/>
  <c r="H19" i="12"/>
  <c r="I19" i="12"/>
  <c r="E19" i="12"/>
  <c r="G19" i="12"/>
  <c r="F19" i="12"/>
</calcChain>
</file>

<file path=xl/sharedStrings.xml><?xml version="1.0" encoding="utf-8"?>
<sst xmlns="http://schemas.openxmlformats.org/spreadsheetml/2006/main" count="346" uniqueCount="125">
  <si>
    <t>曜日</t>
    <rPh sb="0" eb="2">
      <t>ヨウビ</t>
    </rPh>
    <phoneticPr fontId="1"/>
  </si>
  <si>
    <t>利用時間</t>
    <rPh sb="0" eb="2">
      <t>リヨウ</t>
    </rPh>
    <rPh sb="2" eb="4">
      <t>ジカン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</si>
  <si>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</si>
  <si>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算定時間数</t>
    <rPh sb="0" eb="2">
      <t>サンテイ</t>
    </rPh>
    <rPh sb="2" eb="4">
      <t>ジカン</t>
    </rPh>
    <rPh sb="4" eb="5">
      <t>スウ</t>
    </rPh>
    <phoneticPr fontId="1"/>
  </si>
  <si>
    <t>　</t>
    <phoneticPr fontId="1"/>
  </si>
  <si>
    <t>受給者番号</t>
    <rPh sb="0" eb="3">
      <t>ジュキュウシャ</t>
    </rPh>
    <rPh sb="3" eb="5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</si>
  <si>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</si>
  <si>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利用者負担割合</t>
    <rPh sb="0" eb="3">
      <t>リヨウシャ</t>
    </rPh>
    <rPh sb="3" eb="5">
      <t>フタン</t>
    </rPh>
    <rPh sb="5" eb="7">
      <t>ワリアイ</t>
    </rPh>
    <phoneticPr fontId="1"/>
  </si>
  <si>
    <t>サービス支給量</t>
    <rPh sb="4" eb="6">
      <t>シキュウ</t>
    </rPh>
    <rPh sb="6" eb="7">
      <t>リョウ</t>
    </rPh>
    <phoneticPr fontId="1"/>
  </si>
  <si>
    <t>日</t>
    <rPh sb="0" eb="1">
      <t>ヒ</t>
    </rPh>
    <phoneticPr fontId="1"/>
  </si>
  <si>
    <t>内複数利用</t>
    <rPh sb="0" eb="1">
      <t>ウチ</t>
    </rPh>
    <rPh sb="1" eb="3">
      <t>フクスウ</t>
    </rPh>
    <rPh sb="3" eb="5">
      <t>リヨウ</t>
    </rPh>
    <phoneticPr fontId="1"/>
  </si>
  <si>
    <t>利用人数</t>
    <rPh sb="0" eb="2">
      <t>リヨウ</t>
    </rPh>
    <rPh sb="2" eb="4">
      <t>ニンズウ</t>
    </rPh>
    <phoneticPr fontId="1"/>
  </si>
  <si>
    <t>算定事業費</t>
    <rPh sb="0" eb="2">
      <t>サンテイ</t>
    </rPh>
    <rPh sb="2" eb="4">
      <t>ジギョウ</t>
    </rPh>
    <rPh sb="4" eb="5">
      <t>ヒ</t>
    </rPh>
    <phoneticPr fontId="1"/>
  </si>
  <si>
    <t>請求委託料</t>
    <rPh sb="0" eb="2">
      <t>セイキュウ</t>
    </rPh>
    <rPh sb="2" eb="5">
      <t>イタクリョウ</t>
    </rPh>
    <phoneticPr fontId="1"/>
  </si>
  <si>
    <t>車両利用型支援</t>
    <rPh sb="0" eb="2">
      <t>シャリョウ</t>
    </rPh>
    <rPh sb="2" eb="5">
      <t>リヨウガタ</t>
    </rPh>
    <rPh sb="5" eb="7">
      <t>シエン</t>
    </rPh>
    <phoneticPr fontId="1"/>
  </si>
  <si>
    <t>サービス内容</t>
    <rPh sb="4" eb="6">
      <t>ナイヨウ</t>
    </rPh>
    <phoneticPr fontId="1"/>
  </si>
  <si>
    <t>ヘルパー支援型　240時間　・　車両利用型支援　240時間　</t>
    <phoneticPr fontId="1"/>
  </si>
  <si>
    <t>ヘルパー支援型支援</t>
    <rPh sb="4" eb="6">
      <t>シエン</t>
    </rPh>
    <rPh sb="6" eb="7">
      <t>ガタ</t>
    </rPh>
    <rPh sb="7" eb="9">
      <t>シエン</t>
    </rPh>
    <phoneticPr fontId="1"/>
  </si>
  <si>
    <t>NO</t>
    <phoneticPr fontId="1"/>
  </si>
  <si>
    <t>上記の内容について確認しました。</t>
    <rPh sb="0" eb="2">
      <t>ジョウキ</t>
    </rPh>
    <rPh sb="3" eb="5">
      <t>ナイヨウ</t>
    </rPh>
    <rPh sb="9" eb="11">
      <t>カクニン</t>
    </rPh>
    <phoneticPr fontId="1"/>
  </si>
  <si>
    <t>グループ支援　計</t>
    <rPh sb="4" eb="6">
      <t>シエン</t>
    </rPh>
    <rPh sb="7" eb="8">
      <t>ケイ</t>
    </rPh>
    <phoneticPr fontId="1"/>
  </si>
  <si>
    <t>個 別 支 援　 計</t>
    <rPh sb="0" eb="1">
      <t>コ</t>
    </rPh>
    <rPh sb="2" eb="3">
      <t>ベツ</t>
    </rPh>
    <rPh sb="4" eb="5">
      <t>シ</t>
    </rPh>
    <rPh sb="6" eb="7">
      <t>エン</t>
    </rPh>
    <rPh sb="9" eb="10">
      <t>ケイ</t>
    </rPh>
    <phoneticPr fontId="1"/>
  </si>
  <si>
    <t>個 別 支 援 　計</t>
    <rPh sb="0" eb="1">
      <t>コ</t>
    </rPh>
    <rPh sb="2" eb="3">
      <t>ベツ</t>
    </rPh>
    <rPh sb="4" eb="5">
      <t>シ</t>
    </rPh>
    <rPh sb="6" eb="7">
      <t>エン</t>
    </rPh>
    <rPh sb="9" eb="10">
      <t>ケイ</t>
    </rPh>
    <phoneticPr fontId="1"/>
  </si>
  <si>
    <t>合　  　　　　  計</t>
    <rPh sb="0" eb="1">
      <t>ア</t>
    </rPh>
    <rPh sb="10" eb="11">
      <t>ケイ</t>
    </rPh>
    <phoneticPr fontId="1"/>
  </si>
  <si>
    <t>合　　 　    　　計</t>
    <rPh sb="0" eb="1">
      <t>ア</t>
    </rPh>
    <rPh sb="11" eb="12">
      <t>ケイ</t>
    </rPh>
    <phoneticPr fontId="1"/>
  </si>
  <si>
    <t>年間100時間まで　３％　又は　５ ％　　　　年間100時間超 １０％</t>
    <rPh sb="13" eb="14">
      <t>マタ</t>
    </rPh>
    <phoneticPr fontId="1"/>
  </si>
  <si>
    <t>身体介護を伴う　　・　　身体介護を伴わない　　　　　　</t>
    <rPh sb="5" eb="6">
      <t>トモナ</t>
    </rPh>
    <rPh sb="12" eb="14">
      <t>シンタイ</t>
    </rPh>
    <rPh sb="14" eb="16">
      <t>カイゴ</t>
    </rPh>
    <rPh sb="17" eb="18">
      <t>トモナ</t>
    </rPh>
    <phoneticPr fontId="1"/>
  </si>
  <si>
    <t>　事業者及び
　事業所の名称</t>
    <rPh sb="1" eb="4">
      <t>ジギョウシャ</t>
    </rPh>
    <rPh sb="4" eb="5">
      <t>オヨ</t>
    </rPh>
    <rPh sb="8" eb="11">
      <t>ジギョウショ</t>
    </rPh>
    <rPh sb="12" eb="14">
      <t>メイショウ</t>
    </rPh>
    <phoneticPr fontId="1"/>
  </si>
  <si>
    <t>：　　～　　：</t>
    <phoneticPr fontId="1"/>
  </si>
  <si>
    <t xml:space="preserve">         上記の内容について確認しました。</t>
    <rPh sb="9" eb="11">
      <t>ジョウキ</t>
    </rPh>
    <rPh sb="12" eb="14">
      <t>ナイヨウ</t>
    </rPh>
    <rPh sb="18" eb="20">
      <t>カクニン</t>
    </rPh>
    <phoneticPr fontId="1"/>
  </si>
  <si>
    <t>区　　　　　分</t>
    <rPh sb="0" eb="1">
      <t>ク</t>
    </rPh>
    <rPh sb="6" eb="7">
      <t>ブン</t>
    </rPh>
    <phoneticPr fontId="1"/>
  </si>
  <si>
    <t>26-80</t>
    <phoneticPr fontId="1"/>
  </si>
  <si>
    <r>
      <t>利用者氏名　　　　</t>
    </r>
    <r>
      <rPr>
        <b/>
        <sz val="14"/>
        <color rgb="FFFF0000"/>
        <rFont val="ＭＳ Ｐゴシック"/>
        <family val="3"/>
        <charset val="128"/>
        <scheme val="minor"/>
      </rPr>
      <t>山梨　太郎</t>
    </r>
    <r>
      <rPr>
        <b/>
        <sz val="14"/>
        <color theme="1"/>
        <rFont val="ＭＳ Ｐゴシック"/>
        <family val="3"/>
        <charset val="128"/>
        <scheme val="minor"/>
      </rPr>
      <t>　　　　　　　㊞</t>
    </r>
    <rPh sb="0" eb="3">
      <t>リヨウシャ</t>
    </rPh>
    <rPh sb="3" eb="5">
      <t>シメイ</t>
    </rPh>
    <rPh sb="9" eb="11">
      <t>ヤマナシ</t>
    </rPh>
    <rPh sb="12" eb="14">
      <t>タロウ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</si>
  <si>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</si>
  <si>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</si>
  <si>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14：00～16：00</t>
    <phoneticPr fontId="1"/>
  </si>
  <si>
    <t>公園散歩</t>
    <rPh sb="0" eb="2">
      <t>コウエン</t>
    </rPh>
    <rPh sb="2" eb="4">
      <t>サンポ</t>
    </rPh>
    <phoneticPr fontId="1"/>
  </si>
  <si>
    <t>自宅～公園</t>
    <rPh sb="0" eb="2">
      <t>ジタク</t>
    </rPh>
    <rPh sb="3" eb="5">
      <t>コウエン</t>
    </rPh>
    <phoneticPr fontId="1"/>
  </si>
  <si>
    <t>16：00～16：30</t>
    <phoneticPr fontId="1"/>
  </si>
  <si>
    <t>公園～自宅</t>
    <rPh sb="0" eb="2">
      <t>コウエン</t>
    </rPh>
    <rPh sb="3" eb="5">
      <t>ジタク</t>
    </rPh>
    <phoneticPr fontId="1"/>
  </si>
  <si>
    <t>支援員数</t>
    <rPh sb="0" eb="2">
      <t>シエン</t>
    </rPh>
    <rPh sb="2" eb="3">
      <t>イン</t>
    </rPh>
    <rPh sb="3" eb="4">
      <t>スウ</t>
    </rPh>
    <phoneticPr fontId="1"/>
  </si>
  <si>
    <t>　　　山梨　太郎</t>
    <rPh sb="3" eb="5">
      <t>ヤマナシ</t>
    </rPh>
    <rPh sb="6" eb="8">
      <t>タロウ</t>
    </rPh>
    <phoneticPr fontId="1"/>
  </si>
  <si>
    <t>　　　社会福祉法人　　○○○○○</t>
    <rPh sb="3" eb="5">
      <t>シャカイ</t>
    </rPh>
    <rPh sb="5" eb="7">
      <t>フクシ</t>
    </rPh>
    <rPh sb="7" eb="9">
      <t>ホウジン</t>
    </rPh>
    <phoneticPr fontId="1"/>
  </si>
  <si>
    <t>映画鑑賞</t>
    <rPh sb="0" eb="2">
      <t>エイガ</t>
    </rPh>
    <rPh sb="2" eb="4">
      <t>カンショウ</t>
    </rPh>
    <phoneticPr fontId="1"/>
  </si>
  <si>
    <t>13：30～14：00</t>
    <phoneticPr fontId="1"/>
  </si>
  <si>
    <t>12：25～13：10</t>
    <phoneticPr fontId="1"/>
  </si>
  <si>
    <t>映画館～自宅</t>
    <rPh sb="0" eb="3">
      <t>エイガカン</t>
    </rPh>
    <rPh sb="4" eb="6">
      <t>ジタク</t>
    </rPh>
    <phoneticPr fontId="1"/>
  </si>
  <si>
    <t>　</t>
    <phoneticPr fontId="1"/>
  </si>
  <si>
    <t>　</t>
    <phoneticPr fontId="1"/>
  </si>
  <si>
    <t>　</t>
    <phoneticPr fontId="1"/>
  </si>
  <si>
    <t>事業所～映画館</t>
    <rPh sb="0" eb="3">
      <t>ジギョウショ</t>
    </rPh>
    <rPh sb="4" eb="7">
      <t>エイガカン</t>
    </rPh>
    <phoneticPr fontId="1"/>
  </si>
  <si>
    <t>9：00～9：17</t>
    <phoneticPr fontId="1"/>
  </si>
  <si>
    <t>～</t>
    <phoneticPr fontId="1"/>
  </si>
  <si>
    <t>～</t>
    <phoneticPr fontId="1"/>
  </si>
  <si>
    <t>１時間</t>
    <rPh sb="1" eb="3">
      <t>ジカン</t>
    </rPh>
    <phoneticPr fontId="1"/>
  </si>
  <si>
    <t>１時間３０分</t>
    <rPh sb="1" eb="3">
      <t>ジカン</t>
    </rPh>
    <rPh sb="5" eb="6">
      <t>フン</t>
    </rPh>
    <phoneticPr fontId="1"/>
  </si>
  <si>
    <t>１時間３１分</t>
    <rPh sb="1" eb="3">
      <t>ジカン</t>
    </rPh>
    <rPh sb="5" eb="6">
      <t>フン</t>
    </rPh>
    <phoneticPr fontId="1"/>
  </si>
  <si>
    <t>～</t>
    <phoneticPr fontId="1"/>
  </si>
  <si>
    <t>２時間</t>
    <rPh sb="1" eb="3">
      <t>ジカン</t>
    </rPh>
    <phoneticPr fontId="1"/>
  </si>
  <si>
    <t>２時間３０分</t>
    <rPh sb="1" eb="3">
      <t>ジカン</t>
    </rPh>
    <rPh sb="5" eb="6">
      <t>フン</t>
    </rPh>
    <phoneticPr fontId="1"/>
  </si>
  <si>
    <t>２時間３１分</t>
    <rPh sb="1" eb="3">
      <t>ジカン</t>
    </rPh>
    <rPh sb="5" eb="6">
      <t>フン</t>
    </rPh>
    <phoneticPr fontId="1"/>
  </si>
  <si>
    <t>３時間</t>
    <rPh sb="1" eb="3">
      <t>ジカン</t>
    </rPh>
    <phoneticPr fontId="1"/>
  </si>
  <si>
    <t>３時間３０分</t>
    <rPh sb="1" eb="3">
      <t>ジカン</t>
    </rPh>
    <rPh sb="5" eb="6">
      <t>フン</t>
    </rPh>
    <phoneticPr fontId="1"/>
  </si>
  <si>
    <t>３時間３１分</t>
    <rPh sb="1" eb="3">
      <t>ジカン</t>
    </rPh>
    <rPh sb="5" eb="6">
      <t>フン</t>
    </rPh>
    <phoneticPr fontId="1"/>
  </si>
  <si>
    <t>４時間</t>
    <rPh sb="1" eb="3">
      <t>ジカン</t>
    </rPh>
    <phoneticPr fontId="1"/>
  </si>
  <si>
    <t>４時間３０分</t>
    <rPh sb="1" eb="3">
      <t>ジカン</t>
    </rPh>
    <rPh sb="5" eb="6">
      <t>フン</t>
    </rPh>
    <phoneticPr fontId="1"/>
  </si>
  <si>
    <t>４時間３１分</t>
    <rPh sb="1" eb="3">
      <t>ジカン</t>
    </rPh>
    <rPh sb="5" eb="6">
      <t>フン</t>
    </rPh>
    <phoneticPr fontId="1"/>
  </si>
  <si>
    <t>５時間</t>
    <rPh sb="1" eb="3">
      <t>ジカン</t>
    </rPh>
    <phoneticPr fontId="1"/>
  </si>
  <si>
    <t>３０分</t>
    <rPh sb="2" eb="3">
      <t>フン</t>
    </rPh>
    <phoneticPr fontId="1"/>
  </si>
  <si>
    <t>３１分</t>
    <rPh sb="2" eb="3">
      <t>フン</t>
    </rPh>
    <phoneticPr fontId="1"/>
  </si>
  <si>
    <t>５時間３０分</t>
    <rPh sb="1" eb="3">
      <t>ジカン</t>
    </rPh>
    <rPh sb="5" eb="6">
      <t>フン</t>
    </rPh>
    <phoneticPr fontId="1"/>
  </si>
  <si>
    <t>５時間３１分</t>
    <rPh sb="1" eb="3">
      <t>ジカン</t>
    </rPh>
    <rPh sb="5" eb="6">
      <t>フン</t>
    </rPh>
    <phoneticPr fontId="1"/>
  </si>
  <si>
    <t>６時間</t>
    <rPh sb="1" eb="3">
      <t>ジカン</t>
    </rPh>
    <phoneticPr fontId="1"/>
  </si>
  <si>
    <t>６時間３０分</t>
    <rPh sb="1" eb="3">
      <t>ジカン</t>
    </rPh>
    <rPh sb="5" eb="6">
      <t>フン</t>
    </rPh>
    <phoneticPr fontId="1"/>
  </si>
  <si>
    <t>１時間０１分</t>
    <rPh sb="1" eb="3">
      <t>ジカン</t>
    </rPh>
    <rPh sb="5" eb="6">
      <t>フン</t>
    </rPh>
    <phoneticPr fontId="1"/>
  </si>
  <si>
    <t>２時間０１分</t>
    <rPh sb="1" eb="3">
      <t>ジカン</t>
    </rPh>
    <rPh sb="5" eb="6">
      <t>フン</t>
    </rPh>
    <phoneticPr fontId="1"/>
  </si>
  <si>
    <t>３時間０１分</t>
    <rPh sb="1" eb="3">
      <t>ジカン</t>
    </rPh>
    <rPh sb="5" eb="6">
      <t>フン</t>
    </rPh>
    <phoneticPr fontId="1"/>
  </si>
  <si>
    <t>４時間０１分</t>
    <rPh sb="1" eb="3">
      <t>ジカン</t>
    </rPh>
    <rPh sb="5" eb="6">
      <t>フン</t>
    </rPh>
    <phoneticPr fontId="1"/>
  </si>
  <si>
    <t>５時間０１分</t>
    <rPh sb="1" eb="3">
      <t>ジカン</t>
    </rPh>
    <rPh sb="5" eb="6">
      <t>フン</t>
    </rPh>
    <phoneticPr fontId="1"/>
  </si>
  <si>
    <t>６時間０１分</t>
    <rPh sb="1" eb="3">
      <t>ジカン</t>
    </rPh>
    <rPh sb="5" eb="6">
      <t>フン</t>
    </rPh>
    <phoneticPr fontId="1"/>
  </si>
  <si>
    <t>利用時間</t>
    <rPh sb="0" eb="2">
      <t>リヨウ</t>
    </rPh>
    <rPh sb="2" eb="4">
      <t>ジカン</t>
    </rPh>
    <phoneticPr fontId="1"/>
  </si>
  <si>
    <t>１６分</t>
    <rPh sb="2" eb="3">
      <t>フン</t>
    </rPh>
    <phoneticPr fontId="1"/>
  </si>
  <si>
    <t>３０分</t>
    <rPh sb="2" eb="3">
      <t>フン</t>
    </rPh>
    <phoneticPr fontId="1"/>
  </si>
  <si>
    <t>４５分</t>
    <rPh sb="2" eb="3">
      <t>フン</t>
    </rPh>
    <phoneticPr fontId="1"/>
  </si>
  <si>
    <t>４６分</t>
    <rPh sb="2" eb="3">
      <t>フン</t>
    </rPh>
    <phoneticPr fontId="1"/>
  </si>
  <si>
    <t>１時間１５分</t>
    <rPh sb="1" eb="3">
      <t>ジカン</t>
    </rPh>
    <rPh sb="5" eb="6">
      <t>フン</t>
    </rPh>
    <phoneticPr fontId="1"/>
  </si>
  <si>
    <t>１時間１６分</t>
    <rPh sb="1" eb="3">
      <t>ジカン</t>
    </rPh>
    <rPh sb="5" eb="6">
      <t>フン</t>
    </rPh>
    <phoneticPr fontId="1"/>
  </si>
  <si>
    <t>３１分</t>
    <rPh sb="2" eb="3">
      <t>フン</t>
    </rPh>
    <phoneticPr fontId="1"/>
  </si>
  <si>
    <t>支援員１名</t>
    <rPh sb="0" eb="2">
      <t>シエン</t>
    </rPh>
    <rPh sb="2" eb="3">
      <t>イン</t>
    </rPh>
    <rPh sb="4" eb="5">
      <t>メイ</t>
    </rPh>
    <phoneticPr fontId="1"/>
  </si>
  <si>
    <t>支援員２名</t>
    <rPh sb="0" eb="2">
      <t>シエン</t>
    </rPh>
    <rPh sb="2" eb="3">
      <t>イン</t>
    </rPh>
    <rPh sb="4" eb="5">
      <t>メイ</t>
    </rPh>
    <phoneticPr fontId="1"/>
  </si>
  <si>
    <t>支援員３名</t>
    <rPh sb="0" eb="2">
      <t>シエン</t>
    </rPh>
    <rPh sb="2" eb="3">
      <t>イン</t>
    </rPh>
    <rPh sb="4" eb="5">
      <t>メイ</t>
    </rPh>
    <phoneticPr fontId="1"/>
  </si>
  <si>
    <t>利用人数１名</t>
    <rPh sb="0" eb="2">
      <t>リヨウ</t>
    </rPh>
    <rPh sb="2" eb="4">
      <t>ニンズウ</t>
    </rPh>
    <rPh sb="5" eb="6">
      <t>メイ</t>
    </rPh>
    <phoneticPr fontId="1"/>
  </si>
  <si>
    <t>利用人数２名</t>
    <rPh sb="0" eb="2">
      <t>リヨウ</t>
    </rPh>
    <rPh sb="2" eb="4">
      <t>ニンズウ</t>
    </rPh>
    <rPh sb="5" eb="6">
      <t>メイ</t>
    </rPh>
    <phoneticPr fontId="1"/>
  </si>
  <si>
    <t>利用人数３名</t>
    <rPh sb="0" eb="2">
      <t>リヨウ</t>
    </rPh>
    <rPh sb="2" eb="4">
      <t>ニンズウ</t>
    </rPh>
    <rPh sb="5" eb="6">
      <t>メイ</t>
    </rPh>
    <phoneticPr fontId="1"/>
  </si>
  <si>
    <t>利用人数４名</t>
    <rPh sb="0" eb="2">
      <t>リヨウ</t>
    </rPh>
    <rPh sb="2" eb="4">
      <t>ニンズウ</t>
    </rPh>
    <rPh sb="5" eb="6">
      <t>メイ</t>
    </rPh>
    <phoneticPr fontId="1"/>
  </si>
  <si>
    <t>利用人数５名</t>
    <rPh sb="0" eb="2">
      <t>リヨウ</t>
    </rPh>
    <rPh sb="2" eb="4">
      <t>ニンズウ</t>
    </rPh>
    <rPh sb="5" eb="6">
      <t>メイ</t>
    </rPh>
    <phoneticPr fontId="1"/>
  </si>
  <si>
    <t>利用人数１名
（基準額）</t>
    <rPh sb="0" eb="2">
      <t>リヨウ</t>
    </rPh>
    <rPh sb="2" eb="4">
      <t>ニンズウ</t>
    </rPh>
    <rPh sb="5" eb="6">
      <t>メイ</t>
    </rPh>
    <rPh sb="8" eb="10">
      <t>キジュン</t>
    </rPh>
    <rPh sb="10" eb="11">
      <t>ガク</t>
    </rPh>
    <phoneticPr fontId="1"/>
  </si>
  <si>
    <t>　〈身体介護を伴わない〉</t>
    <rPh sb="2" eb="4">
      <t>シンタイ</t>
    </rPh>
    <rPh sb="4" eb="6">
      <t>カイゴ</t>
    </rPh>
    <rPh sb="7" eb="8">
      <t>トモナ</t>
    </rPh>
    <phoneticPr fontId="1"/>
  </si>
  <si>
    <t>　〈身体介護を伴う〉</t>
    <rPh sb="2" eb="4">
      <t>シンタイ</t>
    </rPh>
    <rPh sb="4" eb="6">
      <t>カイゴ</t>
    </rPh>
    <rPh sb="7" eb="8">
      <t>トモナ</t>
    </rPh>
    <phoneticPr fontId="1"/>
  </si>
  <si>
    <t>　【車両利用型】</t>
    <rPh sb="2" eb="4">
      <t>シャリョウ</t>
    </rPh>
    <rPh sb="4" eb="7">
      <t>リヨウガタ</t>
    </rPh>
    <phoneticPr fontId="1"/>
  </si>
  <si>
    <t>【ヘルパー支援型】</t>
    <rPh sb="5" eb="8">
      <t>シエンガタ</t>
    </rPh>
    <phoneticPr fontId="1"/>
  </si>
  <si>
    <t>１５分</t>
    <rPh sb="2" eb="3">
      <t>フン</t>
    </rPh>
    <phoneticPr fontId="1"/>
  </si>
  <si>
    <t>※深夜（午後１０時～午前６時まで）に事業を行った場合は１回につき費用の５０/１００を加算します。</t>
    <rPh sb="1" eb="3">
      <t>シンヤ</t>
    </rPh>
    <rPh sb="4" eb="6">
      <t>ゴゴ</t>
    </rPh>
    <rPh sb="8" eb="9">
      <t>ジ</t>
    </rPh>
    <rPh sb="10" eb="12">
      <t>ゴゼン</t>
    </rPh>
    <rPh sb="13" eb="14">
      <t>ジ</t>
    </rPh>
    <rPh sb="18" eb="20">
      <t>ジギョウ</t>
    </rPh>
    <rPh sb="21" eb="22">
      <t>オコナ</t>
    </rPh>
    <rPh sb="24" eb="26">
      <t>バアイ</t>
    </rPh>
    <rPh sb="28" eb="29">
      <t>カイ</t>
    </rPh>
    <rPh sb="32" eb="34">
      <t>ヒヨウ</t>
    </rPh>
    <rPh sb="42" eb="44">
      <t>カサン</t>
    </rPh>
    <phoneticPr fontId="1"/>
  </si>
  <si>
    <t>※グループ支援の場合は　（基準額×支援員数）÷利用人数で算定してください。</t>
    <rPh sb="5" eb="7">
      <t>シエン</t>
    </rPh>
    <rPh sb="8" eb="10">
      <t>バアイ</t>
    </rPh>
    <rPh sb="28" eb="30">
      <t>サンテイ</t>
    </rPh>
    <phoneticPr fontId="1"/>
  </si>
  <si>
    <t>※グループ支援の場合は　基準額÷利用人数で算定してください。</t>
    <rPh sb="5" eb="7">
      <t>シエン</t>
    </rPh>
    <rPh sb="8" eb="10">
      <t>バアイ</t>
    </rPh>
    <rPh sb="21" eb="23">
      <t>サンテイ</t>
    </rPh>
    <phoneticPr fontId="1"/>
  </si>
  <si>
    <t>　</t>
    <phoneticPr fontId="1"/>
  </si>
  <si>
    <t>移動支援事業費用早見表①</t>
    <rPh sb="0" eb="2">
      <t>イドウ</t>
    </rPh>
    <rPh sb="2" eb="4">
      <t>シエン</t>
    </rPh>
    <rPh sb="4" eb="6">
      <t>ジギョウ</t>
    </rPh>
    <rPh sb="6" eb="8">
      <t>ヒヨウ</t>
    </rPh>
    <rPh sb="8" eb="11">
      <t>ハヤミヒョウ</t>
    </rPh>
    <phoneticPr fontId="1"/>
  </si>
  <si>
    <t>※早朝（午前６時～午前８時まで）、夜間（午後６時～午後１０時まで）に事業を行った場合は1回につき費用の２５/１００を加算します。</t>
    <rPh sb="1" eb="3">
      <t>ソウチョウ</t>
    </rPh>
    <rPh sb="4" eb="6">
      <t>ゴゼン</t>
    </rPh>
    <rPh sb="7" eb="8">
      <t>ジ</t>
    </rPh>
    <rPh sb="9" eb="11">
      <t>ゴゼン</t>
    </rPh>
    <rPh sb="12" eb="13">
      <t>ジ</t>
    </rPh>
    <rPh sb="17" eb="19">
      <t>ヤカン</t>
    </rPh>
    <rPh sb="20" eb="22">
      <t>ゴゴ</t>
    </rPh>
    <rPh sb="23" eb="24">
      <t>ジ</t>
    </rPh>
    <rPh sb="25" eb="27">
      <t>ゴゴ</t>
    </rPh>
    <rPh sb="29" eb="30">
      <t>ジ</t>
    </rPh>
    <rPh sb="34" eb="36">
      <t>ジギョウ</t>
    </rPh>
    <rPh sb="37" eb="38">
      <t>オコナ</t>
    </rPh>
    <rPh sb="40" eb="42">
      <t>バアイ</t>
    </rPh>
    <rPh sb="44" eb="45">
      <t>カイ</t>
    </rPh>
    <rPh sb="48" eb="50">
      <t>ヒヨウ</t>
    </rPh>
    <rPh sb="58" eb="60">
      <t>カサン</t>
    </rPh>
    <phoneticPr fontId="1"/>
  </si>
  <si>
    <t>１分</t>
    <rPh sb="1" eb="2">
      <t>フン</t>
    </rPh>
    <phoneticPr fontId="1"/>
  </si>
  <si>
    <t>記入例</t>
    <phoneticPr fontId="1"/>
  </si>
  <si>
    <t>0.5</t>
    <phoneticPr fontId="1"/>
  </si>
  <si>
    <t>0.28</t>
    <phoneticPr fontId="1"/>
  </si>
  <si>
    <t>0.75</t>
    <phoneticPr fontId="1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</si>
  <si>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</si>
  <si>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9：20～12：25</t>
    <phoneticPr fontId="1"/>
  </si>
  <si>
    <t>3.08</t>
    <phoneticPr fontId="1"/>
  </si>
  <si>
    <t>13：30～14：00</t>
    <phoneticPr fontId="1"/>
  </si>
  <si>
    <t>0.25</t>
    <phoneticPr fontId="1"/>
  </si>
  <si>
    <t>利用者氏名　　　　                  　　　　　㊞</t>
    <rPh sb="0" eb="3">
      <t>リヨウシャ</t>
    </rPh>
    <rPh sb="3" eb="5">
      <t>シメイ</t>
    </rPh>
    <phoneticPr fontId="1"/>
  </si>
  <si>
    <t>26-2</t>
    <phoneticPr fontId="1"/>
  </si>
  <si>
    <t xml:space="preserve"> </t>
    <phoneticPr fontId="1"/>
  </si>
  <si>
    <t xml:space="preserve"> </t>
    <phoneticPr fontId="1"/>
  </si>
  <si>
    <t>令和 　   　年　   　月分　　サービス提供実績記録票（移動支援事業）　　</t>
    <rPh sb="0" eb="2">
      <t>レイワ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</si>
  <si>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</si>
  <si>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r>
      <t>令和　</t>
    </r>
    <r>
      <rPr>
        <b/>
        <sz val="18"/>
        <color rgb="FFFF0000"/>
        <rFont val="ＭＳ Ｐゴシック"/>
        <family val="3"/>
        <charset val="128"/>
        <scheme val="minor"/>
      </rPr>
      <t>６　</t>
    </r>
    <r>
      <rPr>
        <b/>
        <sz val="18"/>
        <color theme="1"/>
        <rFont val="ＭＳ Ｐゴシック"/>
        <family val="3"/>
        <charset val="128"/>
        <scheme val="minor"/>
      </rPr>
      <t>年　</t>
    </r>
    <r>
      <rPr>
        <b/>
        <sz val="18"/>
        <color rgb="FFFF0000"/>
        <rFont val="ＭＳ Ｐゴシック"/>
        <family val="3"/>
        <charset val="128"/>
        <scheme val="minor"/>
      </rPr>
      <t>４　</t>
    </r>
    <r>
      <rPr>
        <b/>
        <sz val="18"/>
        <color theme="1"/>
        <rFont val="ＭＳ Ｐゴシック"/>
        <family val="3"/>
        <charset val="128"/>
        <scheme val="minor"/>
      </rPr>
      <t>月分　　サービス提供実績記録票（移動支援事業）　</t>
    </r>
    <r>
      <rPr>
        <b/>
        <sz val="18"/>
        <color rgb="FFFF0000"/>
        <rFont val="ＭＳ Ｐゴシック"/>
        <family val="3"/>
        <charset val="128"/>
        <scheme val="minor"/>
      </rPr>
      <t>　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</si>
</sst>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0_ 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7" fillId="0" borderId="1" xfId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8" fontId="10" fillId="0" borderId="0" xfId="1" applyFont="1" applyAlignment="1">
      <alignment vertical="center"/>
    </xf>
    <xf numFmtId="0" fontId="11" fillId="0" borderId="0" xfId="0" applyFont="1" applyBorder="1" applyAlignment="1">
      <alignment vertical="center"/>
    </xf>
    <xf numFmtId="38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1" xfId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15" fillId="0" borderId="0" xfId="1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38" xfId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vertical="center" wrapText="1"/>
    </xf>
    <xf numFmtId="38" fontId="18" fillId="0" borderId="1" xfId="1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vertical="center"/>
    </xf>
    <xf numFmtId="20" fontId="18" fillId="0" borderId="1" xfId="0" applyNumberFormat="1" applyFont="1" applyBorder="1" applyAlignment="1">
      <alignment horizontal="right" vertical="center"/>
    </xf>
    <xf numFmtId="20" fontId="18" fillId="0" borderId="1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vertical="center"/>
    </xf>
    <xf numFmtId="38" fontId="18" fillId="0" borderId="5" xfId="1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vertical="center"/>
    </xf>
    <xf numFmtId="38" fontId="18" fillId="0" borderId="21" xfId="1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20" fontId="18" fillId="0" borderId="21" xfId="0" applyNumberFormat="1" applyFont="1" applyBorder="1" applyAlignment="1">
      <alignment vertical="center"/>
    </xf>
    <xf numFmtId="38" fontId="18" fillId="0" borderId="17" xfId="1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49" fontId="18" fillId="0" borderId="15" xfId="0" applyNumberFormat="1" applyFont="1" applyBorder="1" applyAlignment="1">
      <alignment vertical="center"/>
    </xf>
    <xf numFmtId="38" fontId="18" fillId="0" borderId="15" xfId="1" applyFont="1" applyBorder="1" applyAlignment="1">
      <alignment vertical="center"/>
    </xf>
    <xf numFmtId="20" fontId="18" fillId="0" borderId="38" xfId="0" applyNumberFormat="1" applyFont="1" applyBorder="1" applyAlignment="1">
      <alignment vertical="center"/>
    </xf>
    <xf numFmtId="38" fontId="18" fillId="0" borderId="38" xfId="1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793750</xdr:colOff>
      <xdr:row>3</xdr:row>
      <xdr:rowOff>0</xdr:rowOff>
    </xdr:from>
    <xdr:to>
      <xdr:col>5</xdr:col>
      <xdr:colOff>31750</xdr:colOff>
      <xdr:row>4</xdr:row>
      <xdr:rowOff>15875</xdr:rowOff>
    </xdr:to>
    <xdr:sp macro="" textlink="">
      <xdr:nvSpPr>
        <xdr:cNvPr id="2" name="円/楕円 1"/>
        <xdr:cNvSpPr/>
      </xdr:nvSpPr>
      <xdr:spPr>
        <a:xfrm>
          <a:off x="1984375" y="857250"/>
          <a:ext cx="120650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460375</xdr:colOff>
      <xdr:row>4</xdr:row>
      <xdr:rowOff>21896</xdr:rowOff>
    </xdr:from>
    <xdr:to>
      <xdr:col>6</xdr:col>
      <xdr:colOff>635000</xdr:colOff>
      <xdr:row>4</xdr:row>
      <xdr:rowOff>254000</xdr:rowOff>
    </xdr:to>
    <xdr:sp macro="" textlink="">
      <xdr:nvSpPr>
        <xdr:cNvPr id="3" name="円/楕円 2"/>
        <xdr:cNvSpPr/>
      </xdr:nvSpPr>
      <xdr:spPr>
        <a:xfrm>
          <a:off x="3657272" y="1127672"/>
          <a:ext cx="722038" cy="232104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383190</xdr:colOff>
      <xdr:row>33</xdr:row>
      <xdr:rowOff>186121</xdr:rowOff>
    </xdr:from>
    <xdr:to>
      <xdr:col>15</xdr:col>
      <xdr:colOff>120431</xdr:colOff>
      <xdr:row>36</xdr:row>
      <xdr:rowOff>0</xdr:rowOff>
    </xdr:to>
    <xdr:sp macro="" textlink="">
      <xdr:nvSpPr>
        <xdr:cNvPr id="4" name="フローチャート : 結合子 3"/>
        <xdr:cNvSpPr/>
      </xdr:nvSpPr>
      <xdr:spPr>
        <a:xfrm>
          <a:off x="10389914" y="9919138"/>
          <a:ext cx="405086" cy="60215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山梨</a:t>
          </a:r>
        </a:p>
      </xdr:txBody>
    </xdr:sp>
    <xdr:clientData/>
  </xdr:twoCellAnchor>
  <xdr:twoCellAnchor>
    <xdr:from>
      <xdr:col>16</xdr:col>
      <xdr:colOff>339396</xdr:colOff>
      <xdr:row>20</xdr:row>
      <xdr:rowOff>175173</xdr:rowOff>
    </xdr:from>
    <xdr:to>
      <xdr:col>19</xdr:col>
      <xdr:colOff>54741</xdr:colOff>
      <xdr:row>21</xdr:row>
      <xdr:rowOff>240863</xdr:rowOff>
    </xdr:to>
    <xdr:sp macro="" textlink="">
      <xdr:nvSpPr>
        <xdr:cNvPr id="6" name="角丸四角形吹き出し 5"/>
        <xdr:cNvSpPr/>
      </xdr:nvSpPr>
      <xdr:spPr>
        <a:xfrm>
          <a:off x="11681810" y="5923018"/>
          <a:ext cx="1718879" cy="372242"/>
        </a:xfrm>
        <a:prstGeom prst="wedgeRoundRectCallout">
          <a:avLst>
            <a:gd name="adj1" fmla="val -41588"/>
            <a:gd name="adj2" fmla="val -10427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6,620×2</a:t>
          </a:r>
          <a:r>
            <a:rPr kumimoji="1" lang="ja-JP" altLang="en-US" sz="1100"/>
            <a:t>）</a:t>
          </a:r>
          <a:r>
            <a:rPr kumimoji="1" lang="en-US" altLang="ja-JP" sz="1100"/>
            <a:t>÷3</a:t>
          </a:r>
          <a:r>
            <a:rPr kumimoji="1" lang="ja-JP" altLang="en-US" sz="1100"/>
            <a:t>＝</a:t>
          </a:r>
          <a:r>
            <a:rPr kumimoji="1" lang="en-US" altLang="ja-JP" sz="1100"/>
            <a:t>4,413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view="pageBreakPreview" topLeftCell="A25" zoomScale="87" zoomScaleNormal="100" zoomScaleSheetLayoutView="87" workbookViewId="0">
      <selection activeCell="K47" sqref="K47"/>
    </sheetView>
  </sheetViews>
  <sheetFormatPr defaultRowHeight="13.5" x14ac:dyDescent="0.15"/>
  <cols>
    <col min="1" max="1" width="5.25" style="80" customWidth="1"/>
    <col min="2" max="3" width="5.25" style="81" customWidth="1"/>
    <col min="4" max="4" width="18.75" style="80" customWidth="1"/>
    <col min="5" max="6" width="7.125" style="80" customWidth="1"/>
    <col min="7" max="8" width="8.75" style="80" customWidth="1"/>
    <col min="9" max="9" width="20.875" style="80" customWidth="1"/>
    <col min="10" max="11" width="5.25" style="80" customWidth="1"/>
    <col min="12" max="12" width="18.75" style="80" customWidth="1"/>
    <col min="13" max="14" width="7.125" style="80" customWidth="1"/>
    <col min="15" max="19" width="8.75" style="80" customWidth="1"/>
    <col min="20" max="20" width="20.125" style="80" customWidth="1"/>
    <col min="21" max="21" width="19" style="80" customWidth="1"/>
    <col min="22" max="16384" width="9" style="80"/>
  </cols>
  <sheetData>
    <row r="1" spans="1:21" s="81" customFormat="1" ht="19.5" customHeight="1" x14ac:dyDescent="0.15">
      <c r="A1" s="79" t="s">
        <v>113</v>
      </c>
      <c r="Q1" s="145"/>
      <c r="R1" s="145"/>
      <c r="S1" s="145"/>
    </row>
    <row r="2" spans="1:21" s="81" customFormat="1" ht="26.25" customHeight="1" x14ac:dyDescent="0.15">
      <c r="A2" s="146" t="s">
        <v>122</v>
      </c>
      <c r="B2" s="146"/>
      <c r="C2" s="146"/>
      <c r="D2" s="146"/>
      <c r="E2" s="146"/>
      <c r="F2" s="146"/>
      <c r="G2" s="146"/>
      <c r="H2" s="146"/>
      <c r="I2" s="146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1" s="81" customFormat="1" ht="21" customHeight="1" x14ac:dyDescent="0.15">
      <c r="A3" s="148" t="s">
        <v>5</v>
      </c>
      <c r="B3" s="148"/>
      <c r="C3" s="148"/>
      <c r="D3" s="149" t="s">
        <v>119</v>
      </c>
      <c r="E3" s="150"/>
      <c r="F3" s="150"/>
      <c r="G3" s="150"/>
      <c r="H3" s="150"/>
      <c r="I3" s="150"/>
      <c r="J3" s="128" t="s">
        <v>6</v>
      </c>
      <c r="K3" s="128"/>
      <c r="L3" s="128"/>
      <c r="M3" s="151"/>
      <c r="N3" s="151"/>
      <c r="O3" s="151"/>
      <c r="P3" s="151"/>
      <c r="Q3" s="151"/>
      <c r="R3" s="151"/>
      <c r="S3" s="151"/>
      <c r="T3" s="151"/>
      <c r="U3" s="90"/>
    </row>
    <row r="4" spans="1:21" s="81" customFormat="1" ht="21" customHeight="1" x14ac:dyDescent="0.15">
      <c r="A4" s="148" t="s">
        <v>30</v>
      </c>
      <c r="B4" s="148"/>
      <c r="C4" s="148"/>
      <c r="D4" s="129" t="s">
        <v>26</v>
      </c>
      <c r="E4" s="130"/>
      <c r="F4" s="130"/>
      <c r="G4" s="130"/>
      <c r="H4" s="130"/>
      <c r="I4" s="131"/>
      <c r="J4" s="128"/>
      <c r="K4" s="128"/>
      <c r="L4" s="128"/>
      <c r="M4" s="151"/>
      <c r="N4" s="151"/>
      <c r="O4" s="151"/>
      <c r="P4" s="151"/>
      <c r="Q4" s="151"/>
      <c r="R4" s="151"/>
      <c r="S4" s="151"/>
      <c r="T4" s="151"/>
      <c r="U4" s="90"/>
    </row>
    <row r="5" spans="1:21" s="81" customFormat="1" ht="21" customHeight="1" x14ac:dyDescent="0.15">
      <c r="A5" s="148" t="s">
        <v>7</v>
      </c>
      <c r="B5" s="148"/>
      <c r="C5" s="148"/>
      <c r="D5" s="152" t="s">
        <v>25</v>
      </c>
      <c r="E5" s="153"/>
      <c r="F5" s="153"/>
      <c r="G5" s="153"/>
      <c r="H5" s="153"/>
      <c r="I5" s="153"/>
      <c r="J5" s="132" t="s">
        <v>27</v>
      </c>
      <c r="K5" s="132"/>
      <c r="L5" s="132"/>
      <c r="M5" s="154"/>
      <c r="N5" s="154"/>
      <c r="O5" s="154"/>
      <c r="P5" s="154"/>
      <c r="Q5" s="154"/>
      <c r="R5" s="154"/>
      <c r="S5" s="154"/>
      <c r="T5" s="154"/>
      <c r="U5" s="90"/>
    </row>
    <row r="6" spans="1:21" s="81" customFormat="1" ht="21" customHeight="1" x14ac:dyDescent="0.15">
      <c r="A6" s="148" t="s">
        <v>8</v>
      </c>
      <c r="B6" s="148"/>
      <c r="C6" s="148"/>
      <c r="D6" s="155" t="s">
        <v>16</v>
      </c>
      <c r="E6" s="156"/>
      <c r="F6" s="156"/>
      <c r="G6" s="156"/>
      <c r="H6" s="156"/>
      <c r="I6" s="156"/>
      <c r="J6" s="132"/>
      <c r="K6" s="132"/>
      <c r="L6" s="132"/>
      <c r="M6" s="154"/>
      <c r="N6" s="154"/>
      <c r="O6" s="154"/>
      <c r="P6" s="154"/>
      <c r="Q6" s="154"/>
      <c r="R6" s="154"/>
      <c r="S6" s="154"/>
      <c r="T6" s="154"/>
      <c r="U6" s="90"/>
    </row>
    <row r="7" spans="1:21" ht="21" customHeight="1" thickBot="1" x14ac:dyDescent="0.2">
      <c r="B7" s="80"/>
      <c r="D7" s="81"/>
      <c r="T7" s="84"/>
      <c r="U7" s="84"/>
    </row>
    <row r="8" spans="1:21" ht="21" customHeight="1" x14ac:dyDescent="0.15">
      <c r="A8" s="157" t="s">
        <v>18</v>
      </c>
      <c r="B8" s="160" t="s">
        <v>14</v>
      </c>
      <c r="C8" s="161"/>
      <c r="D8" s="161"/>
      <c r="E8" s="161"/>
      <c r="F8" s="161"/>
      <c r="G8" s="161"/>
      <c r="H8" s="161"/>
      <c r="I8" s="162"/>
      <c r="J8" s="163" t="s">
        <v>17</v>
      </c>
      <c r="K8" s="164"/>
      <c r="L8" s="164"/>
      <c r="M8" s="164"/>
      <c r="N8" s="164"/>
      <c r="O8" s="164"/>
      <c r="P8" s="164"/>
      <c r="Q8" s="164"/>
      <c r="R8" s="164"/>
      <c r="S8" s="164"/>
      <c r="T8" s="165"/>
      <c r="U8" s="84"/>
    </row>
    <row r="9" spans="1:21" ht="21" customHeight="1" x14ac:dyDescent="0.15">
      <c r="A9" s="158"/>
      <c r="B9" s="166" t="s">
        <v>9</v>
      </c>
      <c r="C9" s="168" t="s">
        <v>0</v>
      </c>
      <c r="D9" s="148" t="s">
        <v>1</v>
      </c>
      <c r="E9" s="128" t="s">
        <v>10</v>
      </c>
      <c r="F9" s="128"/>
      <c r="G9" s="148" t="s">
        <v>3</v>
      </c>
      <c r="H9" s="170" t="s">
        <v>12</v>
      </c>
      <c r="I9" s="171" t="s">
        <v>15</v>
      </c>
      <c r="J9" s="166" t="s">
        <v>9</v>
      </c>
      <c r="K9" s="168" t="s">
        <v>0</v>
      </c>
      <c r="L9" s="148" t="s">
        <v>1</v>
      </c>
      <c r="M9" s="128" t="s">
        <v>10</v>
      </c>
      <c r="N9" s="128"/>
      <c r="O9" s="85"/>
      <c r="P9" s="148" t="s">
        <v>3</v>
      </c>
      <c r="Q9" s="170" t="s">
        <v>12</v>
      </c>
      <c r="R9" s="170" t="s">
        <v>2</v>
      </c>
      <c r="S9" s="170" t="s">
        <v>13</v>
      </c>
      <c r="T9" s="171" t="s">
        <v>15</v>
      </c>
    </row>
    <row r="10" spans="1:21" s="81" customFormat="1" ht="21" customHeight="1" x14ac:dyDescent="0.15">
      <c r="A10" s="159"/>
      <c r="B10" s="167"/>
      <c r="C10" s="169"/>
      <c r="D10" s="148"/>
      <c r="E10" s="91" t="s">
        <v>1</v>
      </c>
      <c r="F10" s="91" t="s">
        <v>11</v>
      </c>
      <c r="G10" s="148"/>
      <c r="H10" s="170"/>
      <c r="I10" s="171"/>
      <c r="J10" s="167"/>
      <c r="K10" s="169"/>
      <c r="L10" s="148"/>
      <c r="M10" s="91" t="s">
        <v>1</v>
      </c>
      <c r="N10" s="91" t="s">
        <v>40</v>
      </c>
      <c r="O10" s="91" t="s">
        <v>11</v>
      </c>
      <c r="P10" s="148"/>
      <c r="Q10" s="170"/>
      <c r="R10" s="170"/>
      <c r="S10" s="170"/>
      <c r="T10" s="171"/>
    </row>
    <row r="11" spans="1:21" ht="24" customHeight="1" x14ac:dyDescent="0.15">
      <c r="A11" s="92">
        <v>1</v>
      </c>
      <c r="B11" s="93"/>
      <c r="C11" s="94"/>
      <c r="D11" s="85" t="s">
        <v>28</v>
      </c>
      <c r="E11" s="83"/>
      <c r="F11" s="83"/>
      <c r="G11" s="95" t="s">
        <v>120</v>
      </c>
      <c r="H11" s="96"/>
      <c r="I11" s="97"/>
      <c r="J11" s="98"/>
      <c r="K11" s="85"/>
      <c r="L11" s="85" t="s">
        <v>28</v>
      </c>
      <c r="M11" s="99"/>
      <c r="N11" s="99"/>
      <c r="O11" s="99"/>
      <c r="P11" s="100"/>
      <c r="Q11" s="96"/>
      <c r="R11" s="96"/>
      <c r="S11" s="96"/>
      <c r="T11" s="97"/>
    </row>
    <row r="12" spans="1:21" ht="24" customHeight="1" x14ac:dyDescent="0.15">
      <c r="A12" s="92">
        <v>2</v>
      </c>
      <c r="B12" s="98"/>
      <c r="C12" s="94"/>
      <c r="D12" s="85" t="s">
        <v>28</v>
      </c>
      <c r="E12" s="83"/>
      <c r="F12" s="83"/>
      <c r="G12" s="101"/>
      <c r="H12" s="96"/>
      <c r="I12" s="97"/>
      <c r="J12" s="98"/>
      <c r="K12" s="85"/>
      <c r="L12" s="85" t="s">
        <v>28</v>
      </c>
      <c r="M12" s="99" t="s">
        <v>121</v>
      </c>
      <c r="N12" s="99"/>
      <c r="O12" s="99"/>
      <c r="P12" s="102"/>
      <c r="Q12" s="96"/>
      <c r="R12" s="96"/>
      <c r="S12" s="96"/>
      <c r="T12" s="97"/>
    </row>
    <row r="13" spans="1:21" ht="24" customHeight="1" x14ac:dyDescent="0.15">
      <c r="A13" s="92">
        <v>3</v>
      </c>
      <c r="B13" s="98"/>
      <c r="C13" s="85"/>
      <c r="D13" s="85" t="s">
        <v>28</v>
      </c>
      <c r="E13" s="83"/>
      <c r="F13" s="83"/>
      <c r="G13" s="101"/>
      <c r="H13" s="96"/>
      <c r="I13" s="97"/>
      <c r="J13" s="98"/>
      <c r="K13" s="85"/>
      <c r="L13" s="85" t="s">
        <v>28</v>
      </c>
      <c r="M13" s="99"/>
      <c r="N13" s="99"/>
      <c r="O13" s="99"/>
      <c r="P13" s="102"/>
      <c r="Q13" s="96"/>
      <c r="R13" s="96"/>
      <c r="S13" s="96"/>
      <c r="T13" s="97"/>
    </row>
    <row r="14" spans="1:21" ht="24" customHeight="1" x14ac:dyDescent="0.15">
      <c r="A14" s="92">
        <v>4</v>
      </c>
      <c r="B14" s="98"/>
      <c r="C14" s="85"/>
      <c r="D14" s="85" t="s">
        <v>28</v>
      </c>
      <c r="E14" s="83"/>
      <c r="F14" s="83"/>
      <c r="G14" s="101"/>
      <c r="H14" s="96"/>
      <c r="I14" s="97"/>
      <c r="J14" s="98"/>
      <c r="K14" s="85"/>
      <c r="L14" s="85" t="s">
        <v>28</v>
      </c>
      <c r="M14" s="99"/>
      <c r="N14" s="99"/>
      <c r="O14" s="99"/>
      <c r="P14" s="102"/>
      <c r="Q14" s="96"/>
      <c r="R14" s="96"/>
      <c r="S14" s="96"/>
      <c r="T14" s="97"/>
    </row>
    <row r="15" spans="1:21" ht="24" customHeight="1" x14ac:dyDescent="0.15">
      <c r="A15" s="92">
        <v>5</v>
      </c>
      <c r="B15" s="98"/>
      <c r="C15" s="85"/>
      <c r="D15" s="85" t="s">
        <v>28</v>
      </c>
      <c r="E15" s="83"/>
      <c r="F15" s="83"/>
      <c r="G15" s="101"/>
      <c r="H15" s="96"/>
      <c r="I15" s="97"/>
      <c r="J15" s="98"/>
      <c r="K15" s="85"/>
      <c r="L15" s="85" t="s">
        <v>28</v>
      </c>
      <c r="M15" s="99"/>
      <c r="N15" s="99"/>
      <c r="O15" s="99"/>
      <c r="P15" s="99"/>
      <c r="Q15" s="96"/>
      <c r="R15" s="96"/>
      <c r="S15" s="96"/>
      <c r="T15" s="97"/>
    </row>
    <row r="16" spans="1:21" ht="24" customHeight="1" x14ac:dyDescent="0.15">
      <c r="A16" s="92">
        <v>6</v>
      </c>
      <c r="B16" s="98"/>
      <c r="C16" s="85"/>
      <c r="D16" s="85" t="s">
        <v>28</v>
      </c>
      <c r="E16" s="83"/>
      <c r="F16" s="83"/>
      <c r="G16" s="101"/>
      <c r="H16" s="96"/>
      <c r="I16" s="97"/>
      <c r="J16" s="98"/>
      <c r="K16" s="85"/>
      <c r="L16" s="85" t="s">
        <v>28</v>
      </c>
      <c r="M16" s="85"/>
      <c r="N16" s="85"/>
      <c r="O16" s="85"/>
      <c r="P16" s="87"/>
      <c r="Q16" s="96"/>
      <c r="R16" s="96"/>
      <c r="S16" s="96"/>
      <c r="T16" s="97"/>
    </row>
    <row r="17" spans="1:20" ht="24" customHeight="1" x14ac:dyDescent="0.15">
      <c r="A17" s="92">
        <v>7</v>
      </c>
      <c r="B17" s="98"/>
      <c r="C17" s="85"/>
      <c r="D17" s="85" t="s">
        <v>28</v>
      </c>
      <c r="E17" s="83"/>
      <c r="F17" s="83"/>
      <c r="G17" s="101"/>
      <c r="H17" s="96"/>
      <c r="I17" s="97"/>
      <c r="J17" s="98"/>
      <c r="K17" s="85"/>
      <c r="L17" s="85" t="s">
        <v>28</v>
      </c>
      <c r="M17" s="85"/>
      <c r="N17" s="85"/>
      <c r="O17" s="85"/>
      <c r="P17" s="83"/>
      <c r="Q17" s="96"/>
      <c r="R17" s="96"/>
      <c r="S17" s="96"/>
      <c r="T17" s="97"/>
    </row>
    <row r="18" spans="1:20" ht="24" customHeight="1" x14ac:dyDescent="0.15">
      <c r="A18" s="92">
        <v>8</v>
      </c>
      <c r="B18" s="98"/>
      <c r="C18" s="85"/>
      <c r="D18" s="85" t="s">
        <v>28</v>
      </c>
      <c r="E18" s="83"/>
      <c r="F18" s="83"/>
      <c r="G18" s="101"/>
      <c r="H18" s="96"/>
      <c r="I18" s="97"/>
      <c r="J18" s="98"/>
      <c r="K18" s="85"/>
      <c r="L18" s="85" t="s">
        <v>28</v>
      </c>
      <c r="M18" s="85"/>
      <c r="N18" s="85"/>
      <c r="O18" s="85"/>
      <c r="P18" s="83"/>
      <c r="Q18" s="96"/>
      <c r="R18" s="96"/>
      <c r="S18" s="96"/>
      <c r="T18" s="97"/>
    </row>
    <row r="19" spans="1:20" ht="24" customHeight="1" x14ac:dyDescent="0.15">
      <c r="A19" s="92">
        <v>9</v>
      </c>
      <c r="B19" s="98"/>
      <c r="C19" s="85"/>
      <c r="D19" s="85" t="s">
        <v>28</v>
      </c>
      <c r="E19" s="83"/>
      <c r="F19" s="83"/>
      <c r="G19" s="101"/>
      <c r="H19" s="96"/>
      <c r="I19" s="97"/>
      <c r="J19" s="98"/>
      <c r="K19" s="85"/>
      <c r="L19" s="85" t="s">
        <v>28</v>
      </c>
      <c r="M19" s="85"/>
      <c r="N19" s="85"/>
      <c r="O19" s="85"/>
      <c r="P19" s="83"/>
      <c r="Q19" s="96"/>
      <c r="R19" s="96"/>
      <c r="S19" s="96"/>
      <c r="T19" s="97"/>
    </row>
    <row r="20" spans="1:20" ht="24" customHeight="1" x14ac:dyDescent="0.15">
      <c r="A20" s="92">
        <v>10</v>
      </c>
      <c r="B20" s="98"/>
      <c r="C20" s="85"/>
      <c r="D20" s="85" t="s">
        <v>28</v>
      </c>
      <c r="E20" s="103"/>
      <c r="F20" s="83"/>
      <c r="G20" s="101"/>
      <c r="H20" s="96"/>
      <c r="I20" s="97"/>
      <c r="J20" s="98"/>
      <c r="K20" s="85"/>
      <c r="L20" s="85" t="s">
        <v>28</v>
      </c>
      <c r="M20" s="99"/>
      <c r="N20" s="99"/>
      <c r="O20" s="99"/>
      <c r="P20" s="99"/>
      <c r="Q20" s="96"/>
      <c r="R20" s="96"/>
      <c r="S20" s="96"/>
      <c r="T20" s="97"/>
    </row>
    <row r="21" spans="1:20" ht="24" customHeight="1" x14ac:dyDescent="0.15">
      <c r="A21" s="92">
        <v>11</v>
      </c>
      <c r="B21" s="98"/>
      <c r="C21" s="85"/>
      <c r="D21" s="85" t="s">
        <v>28</v>
      </c>
      <c r="E21" s="103"/>
      <c r="F21" s="83"/>
      <c r="G21" s="101"/>
      <c r="H21" s="96"/>
      <c r="I21" s="97"/>
      <c r="J21" s="98"/>
      <c r="K21" s="85"/>
      <c r="L21" s="85" t="s">
        <v>28</v>
      </c>
      <c r="M21" s="85"/>
      <c r="N21" s="85"/>
      <c r="O21" s="85"/>
      <c r="P21" s="83"/>
      <c r="Q21" s="96"/>
      <c r="R21" s="96"/>
      <c r="S21" s="96"/>
      <c r="T21" s="97"/>
    </row>
    <row r="22" spans="1:20" ht="24" customHeight="1" x14ac:dyDescent="0.15">
      <c r="A22" s="92">
        <v>12</v>
      </c>
      <c r="B22" s="98"/>
      <c r="C22" s="85"/>
      <c r="D22" s="85" t="s">
        <v>28</v>
      </c>
      <c r="E22" s="83"/>
      <c r="F22" s="83"/>
      <c r="G22" s="101"/>
      <c r="H22" s="96"/>
      <c r="I22" s="97"/>
      <c r="J22" s="98"/>
      <c r="K22" s="85"/>
      <c r="L22" s="85" t="s">
        <v>28</v>
      </c>
      <c r="M22" s="85"/>
      <c r="N22" s="85"/>
      <c r="O22" s="85"/>
      <c r="P22" s="83"/>
      <c r="Q22" s="96"/>
      <c r="R22" s="96"/>
      <c r="S22" s="96"/>
      <c r="T22" s="97"/>
    </row>
    <row r="23" spans="1:20" ht="24" customHeight="1" x14ac:dyDescent="0.15">
      <c r="A23" s="92">
        <v>13</v>
      </c>
      <c r="B23" s="98"/>
      <c r="C23" s="85"/>
      <c r="D23" s="85" t="s">
        <v>28</v>
      </c>
      <c r="E23" s="83"/>
      <c r="F23" s="83"/>
      <c r="G23" s="101"/>
      <c r="H23" s="96"/>
      <c r="I23" s="97"/>
      <c r="J23" s="98"/>
      <c r="K23" s="85"/>
      <c r="L23" s="85" t="s">
        <v>28</v>
      </c>
      <c r="M23" s="85"/>
      <c r="N23" s="85"/>
      <c r="O23" s="85"/>
      <c r="P23" s="83"/>
      <c r="Q23" s="96"/>
      <c r="R23" s="96"/>
      <c r="S23" s="96"/>
      <c r="T23" s="97"/>
    </row>
    <row r="24" spans="1:20" ht="24" customHeight="1" x14ac:dyDescent="0.15">
      <c r="A24" s="92">
        <v>14</v>
      </c>
      <c r="B24" s="98"/>
      <c r="C24" s="85"/>
      <c r="D24" s="85" t="s">
        <v>28</v>
      </c>
      <c r="E24" s="83"/>
      <c r="F24" s="83"/>
      <c r="G24" s="101"/>
      <c r="H24" s="96"/>
      <c r="I24" s="97"/>
      <c r="J24" s="98"/>
      <c r="K24" s="85"/>
      <c r="L24" s="85" t="s">
        <v>28</v>
      </c>
      <c r="M24" s="85"/>
      <c r="N24" s="85"/>
      <c r="O24" s="85"/>
      <c r="P24" s="83"/>
      <c r="Q24" s="96"/>
      <c r="R24" s="96"/>
      <c r="S24" s="96"/>
      <c r="T24" s="97"/>
    </row>
    <row r="25" spans="1:20" ht="24" customHeight="1" x14ac:dyDescent="0.15">
      <c r="A25" s="92">
        <v>15</v>
      </c>
      <c r="B25" s="98"/>
      <c r="C25" s="85"/>
      <c r="D25" s="85" t="s">
        <v>28</v>
      </c>
      <c r="E25" s="88"/>
      <c r="F25" s="88"/>
      <c r="G25" s="104"/>
      <c r="H25" s="105"/>
      <c r="I25" s="106"/>
      <c r="J25" s="107"/>
      <c r="K25" s="86"/>
      <c r="L25" s="85" t="s">
        <v>28</v>
      </c>
      <c r="M25" s="86"/>
      <c r="N25" s="86"/>
      <c r="O25" s="86"/>
      <c r="P25" s="88"/>
      <c r="Q25" s="105"/>
      <c r="R25" s="105"/>
      <c r="S25" s="105"/>
      <c r="T25" s="106"/>
    </row>
    <row r="26" spans="1:20" ht="24" customHeight="1" x14ac:dyDescent="0.15">
      <c r="A26" s="92">
        <v>16</v>
      </c>
      <c r="B26" s="98"/>
      <c r="C26" s="85"/>
      <c r="D26" s="85" t="s">
        <v>28</v>
      </c>
      <c r="E26" s="83"/>
      <c r="F26" s="83"/>
      <c r="G26" s="101"/>
      <c r="H26" s="96"/>
      <c r="I26" s="97"/>
      <c r="J26" s="98"/>
      <c r="K26" s="85"/>
      <c r="L26" s="85" t="s">
        <v>28</v>
      </c>
      <c r="M26" s="85"/>
      <c r="N26" s="85"/>
      <c r="O26" s="85"/>
      <c r="P26" s="83"/>
      <c r="Q26" s="96"/>
      <c r="R26" s="96"/>
      <c r="S26" s="96"/>
      <c r="T26" s="97"/>
    </row>
    <row r="27" spans="1:20" ht="24" customHeight="1" x14ac:dyDescent="0.15">
      <c r="A27" s="92">
        <v>17</v>
      </c>
      <c r="B27" s="98"/>
      <c r="C27" s="85"/>
      <c r="D27" s="85" t="s">
        <v>28</v>
      </c>
      <c r="E27" s="83"/>
      <c r="F27" s="83"/>
      <c r="G27" s="101"/>
      <c r="H27" s="96"/>
      <c r="I27" s="97"/>
      <c r="J27" s="98"/>
      <c r="K27" s="85"/>
      <c r="L27" s="85" t="s">
        <v>28</v>
      </c>
      <c r="M27" s="85"/>
      <c r="N27" s="85"/>
      <c r="O27" s="85"/>
      <c r="P27" s="83"/>
      <c r="Q27" s="96"/>
      <c r="R27" s="96"/>
      <c r="S27" s="96"/>
      <c r="T27" s="97"/>
    </row>
    <row r="28" spans="1:20" ht="24" customHeight="1" x14ac:dyDescent="0.15">
      <c r="A28" s="92">
        <v>18</v>
      </c>
      <c r="B28" s="98"/>
      <c r="C28" s="85"/>
      <c r="D28" s="85" t="s">
        <v>28</v>
      </c>
      <c r="E28" s="83"/>
      <c r="F28" s="83"/>
      <c r="G28" s="101"/>
      <c r="H28" s="96"/>
      <c r="I28" s="97"/>
      <c r="J28" s="98"/>
      <c r="K28" s="85"/>
      <c r="L28" s="85" t="s">
        <v>28</v>
      </c>
      <c r="M28" s="85"/>
      <c r="N28" s="85"/>
      <c r="O28" s="85"/>
      <c r="P28" s="83"/>
      <c r="Q28" s="96"/>
      <c r="R28" s="96"/>
      <c r="S28" s="96"/>
      <c r="T28" s="97"/>
    </row>
    <row r="29" spans="1:20" ht="24" customHeight="1" x14ac:dyDescent="0.15">
      <c r="A29" s="92">
        <v>19</v>
      </c>
      <c r="B29" s="98"/>
      <c r="C29" s="85"/>
      <c r="D29" s="85" t="s">
        <v>28</v>
      </c>
      <c r="E29" s="83"/>
      <c r="F29" s="83"/>
      <c r="G29" s="101"/>
      <c r="H29" s="96"/>
      <c r="I29" s="97"/>
      <c r="J29" s="98"/>
      <c r="K29" s="85"/>
      <c r="L29" s="85" t="s">
        <v>28</v>
      </c>
      <c r="M29" s="85"/>
      <c r="N29" s="85"/>
      <c r="O29" s="85"/>
      <c r="P29" s="83"/>
      <c r="Q29" s="96"/>
      <c r="R29" s="96"/>
      <c r="S29" s="96"/>
      <c r="T29" s="97"/>
    </row>
    <row r="30" spans="1:20" ht="24" customHeight="1" thickBot="1" x14ac:dyDescent="0.2">
      <c r="A30" s="108">
        <v>20</v>
      </c>
      <c r="B30" s="107"/>
      <c r="C30" s="86"/>
      <c r="D30" s="85" t="s">
        <v>28</v>
      </c>
      <c r="E30" s="88"/>
      <c r="F30" s="88"/>
      <c r="G30" s="104"/>
      <c r="H30" s="105"/>
      <c r="I30" s="106"/>
      <c r="J30" s="107"/>
      <c r="K30" s="86"/>
      <c r="L30" s="85" t="s">
        <v>28</v>
      </c>
      <c r="M30" s="86"/>
      <c r="N30" s="86"/>
      <c r="O30" s="86"/>
      <c r="P30" s="88"/>
      <c r="Q30" s="105"/>
      <c r="R30" s="105"/>
      <c r="S30" s="105"/>
      <c r="T30" s="106"/>
    </row>
    <row r="31" spans="1:20" ht="24" customHeight="1" x14ac:dyDescent="0.15">
      <c r="A31" s="172"/>
      <c r="B31" s="163" t="s">
        <v>22</v>
      </c>
      <c r="C31" s="164"/>
      <c r="D31" s="164"/>
      <c r="E31" s="164"/>
      <c r="F31" s="175"/>
      <c r="G31" s="109"/>
      <c r="H31" s="110"/>
      <c r="I31" s="111"/>
      <c r="J31" s="163" t="s">
        <v>21</v>
      </c>
      <c r="K31" s="164"/>
      <c r="L31" s="164"/>
      <c r="M31" s="164"/>
      <c r="N31" s="164"/>
      <c r="O31" s="175"/>
      <c r="P31" s="112"/>
      <c r="Q31" s="110"/>
      <c r="R31" s="110"/>
      <c r="S31" s="110"/>
      <c r="T31" s="111"/>
    </row>
    <row r="32" spans="1:20" ht="24" customHeight="1" thickBot="1" x14ac:dyDescent="0.2">
      <c r="A32" s="173"/>
      <c r="B32" s="176" t="s">
        <v>20</v>
      </c>
      <c r="C32" s="133"/>
      <c r="D32" s="133"/>
      <c r="E32" s="133"/>
      <c r="F32" s="134"/>
      <c r="G32" s="104"/>
      <c r="H32" s="113"/>
      <c r="I32" s="114"/>
      <c r="J32" s="177" t="s">
        <v>20</v>
      </c>
      <c r="K32" s="178"/>
      <c r="L32" s="178"/>
      <c r="M32" s="178"/>
      <c r="N32" s="178"/>
      <c r="O32" s="179"/>
      <c r="P32" s="115"/>
      <c r="Q32" s="113"/>
      <c r="R32" s="113"/>
      <c r="S32" s="113"/>
      <c r="T32" s="116"/>
    </row>
    <row r="33" spans="1:21" ht="24" customHeight="1" thickBot="1" x14ac:dyDescent="0.2">
      <c r="A33" s="174"/>
      <c r="B33" s="124" t="s">
        <v>24</v>
      </c>
      <c r="C33" s="125"/>
      <c r="D33" s="125"/>
      <c r="E33" s="125"/>
      <c r="F33" s="125"/>
      <c r="G33" s="117"/>
      <c r="H33" s="118"/>
      <c r="I33" s="89"/>
      <c r="J33" s="124" t="s">
        <v>23</v>
      </c>
      <c r="K33" s="125"/>
      <c r="L33" s="125"/>
      <c r="M33" s="125"/>
      <c r="N33" s="125"/>
      <c r="O33" s="126"/>
      <c r="P33" s="119"/>
      <c r="Q33" s="120"/>
      <c r="R33" s="120"/>
      <c r="S33" s="120"/>
      <c r="T33" s="121"/>
    </row>
    <row r="34" spans="1:21" ht="21" customHeight="1" x14ac:dyDescent="0.15">
      <c r="K34" s="122" t="s">
        <v>19</v>
      </c>
      <c r="L34" s="122"/>
      <c r="N34" s="122"/>
      <c r="O34" s="122"/>
      <c r="P34" s="122"/>
      <c r="Q34" s="122"/>
      <c r="R34" s="122"/>
      <c r="S34" s="122"/>
      <c r="T34" s="123"/>
      <c r="U34" s="123"/>
    </row>
    <row r="35" spans="1:21" ht="21" customHeight="1" x14ac:dyDescent="0.15">
      <c r="K35" s="180" t="s">
        <v>123</v>
      </c>
      <c r="L35" s="180"/>
      <c r="M35" s="180"/>
      <c r="N35" s="180"/>
      <c r="O35" s="123"/>
      <c r="P35" s="123"/>
      <c r="Q35" s="123"/>
      <c r="R35" s="123"/>
      <c r="S35" s="123"/>
      <c r="T35" s="123"/>
      <c r="U35" s="123"/>
    </row>
    <row r="36" spans="1:21" ht="21" customHeight="1" x14ac:dyDescent="0.15">
      <c r="L36" s="127" t="s">
        <v>118</v>
      </c>
      <c r="M36" s="127"/>
      <c r="N36" s="127"/>
      <c r="O36" s="127"/>
      <c r="P36" s="127"/>
      <c r="Q36" s="82"/>
      <c r="R36" s="82"/>
      <c r="S36" s="82"/>
      <c r="T36" s="82"/>
      <c r="U36" s="123"/>
    </row>
    <row r="37" spans="1:21" ht="23.25" customHeight="1" x14ac:dyDescent="0.15">
      <c r="T37" s="84"/>
    </row>
    <row r="38" spans="1:21" ht="23.25" customHeight="1" x14ac:dyDescent="0.15"/>
    <row r="39" spans="1:21" ht="23.25" customHeight="1" x14ac:dyDescent="0.15"/>
    <row r="40" spans="1:21" ht="23.25" customHeight="1" x14ac:dyDescent="0.15"/>
    <row r="41" spans="1:21" ht="23.25" customHeight="1" x14ac:dyDescent="0.15"/>
  </sheetData>
  <mergeCells count="42">
    <mergeCell ref="L36:P36"/>
    <mergeCell ref="K35:N35"/>
    <mergeCell ref="R9:R10"/>
    <mergeCell ref="S9:S10"/>
    <mergeCell ref="T9:T10"/>
    <mergeCell ref="Q9:Q10"/>
    <mergeCell ref="A31:A33"/>
    <mergeCell ref="B31:F31"/>
    <mergeCell ref="J31:O31"/>
    <mergeCell ref="B32:F32"/>
    <mergeCell ref="J32:O32"/>
    <mergeCell ref="B33:F33"/>
    <mergeCell ref="J33:O33"/>
    <mergeCell ref="A8:A10"/>
    <mergeCell ref="B8:I8"/>
    <mergeCell ref="J8:T8"/>
    <mergeCell ref="B9:B10"/>
    <mergeCell ref="C9:C10"/>
    <mergeCell ref="D9:D10"/>
    <mergeCell ref="E9:F9"/>
    <mergeCell ref="G9:G10"/>
    <mergeCell ref="H9:H10"/>
    <mergeCell ref="I9:I10"/>
    <mergeCell ref="J9:J10"/>
    <mergeCell ref="K9:K10"/>
    <mergeCell ref="L9:L10"/>
    <mergeCell ref="M9:N9"/>
    <mergeCell ref="P9:P10"/>
    <mergeCell ref="A5:C5"/>
    <mergeCell ref="D5:I5"/>
    <mergeCell ref="J5:L6"/>
    <mergeCell ref="M5:T6"/>
    <mergeCell ref="A6:C6"/>
    <mergeCell ref="D6:I6"/>
    <mergeCell ref="Q1:S1"/>
    <mergeCell ref="A2:T2"/>
    <mergeCell ref="A3:C3"/>
    <mergeCell ref="D3:I3"/>
    <mergeCell ref="J3:L4"/>
    <mergeCell ref="M3:T4"/>
    <mergeCell ref="A4:C4"/>
    <mergeCell ref="D4:I4"/>
  </mergeCells>
  <phoneticPr fontId="1"/>
  <pageMargins left="0.70866141732283472" right="0.70866141732283472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view="pageBreakPreview" zoomScale="87" zoomScaleNormal="100" zoomScaleSheetLayoutView="87" workbookViewId="0">
      <selection activeCell="K47" sqref="K47"/>
    </sheetView>
  </sheetViews>
  <sheetFormatPr defaultRowHeight="13.5" x14ac:dyDescent="0.15"/>
  <cols>
    <col min="1" max="1" width="5.25" style="5" customWidth="1"/>
    <col min="2" max="3" width="5.25" style="2" customWidth="1"/>
    <col min="4" max="4" width="18.75" style="5" customWidth="1"/>
    <col min="5" max="6" width="7.125" style="5" customWidth="1"/>
    <col min="7" max="8" width="8.75" style="5" customWidth="1"/>
    <col min="9" max="9" width="20.875" style="5" customWidth="1"/>
    <col min="10" max="11" width="5.25" style="5" customWidth="1"/>
    <col min="12" max="12" width="18.75" style="5" customWidth="1"/>
    <col min="13" max="14" width="7.125" style="5" customWidth="1"/>
    <col min="15" max="19" width="8.75" style="5" customWidth="1"/>
    <col min="20" max="20" width="20.125" style="5" customWidth="1"/>
    <col min="21" max="21" width="19" style="5" customWidth="1"/>
    <col min="22" max="16384" width="9" style="5"/>
  </cols>
  <sheetData>
    <row r="1" spans="1:21" s="2" customFormat="1" ht="19.5" customHeight="1" thickBot="1" x14ac:dyDescent="0.2">
      <c r="A1" s="4" t="s">
        <v>113</v>
      </c>
      <c r="Q1" s="181" t="s">
        <v>109</v>
      </c>
      <c r="R1" s="182"/>
      <c r="S1" s="183"/>
    </row>
    <row r="2" spans="1:21" s="2" customFormat="1" ht="26.25" customHeight="1" x14ac:dyDescent="0.15">
      <c r="A2" s="217" t="s">
        <v>124</v>
      </c>
      <c r="B2" s="217"/>
      <c r="C2" s="217"/>
      <c r="D2" s="217"/>
      <c r="E2" s="217"/>
      <c r="F2" s="217"/>
      <c r="G2" s="217"/>
      <c r="H2" s="217"/>
      <c r="I2" s="217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1:21" s="2" customFormat="1" ht="21" customHeight="1" x14ac:dyDescent="0.15">
      <c r="A3" s="191" t="s">
        <v>5</v>
      </c>
      <c r="B3" s="191"/>
      <c r="C3" s="191"/>
      <c r="D3" s="141" t="s">
        <v>31</v>
      </c>
      <c r="E3" s="142"/>
      <c r="F3" s="142"/>
      <c r="G3" s="142"/>
      <c r="H3" s="142"/>
      <c r="I3" s="142"/>
      <c r="J3" s="143" t="s">
        <v>6</v>
      </c>
      <c r="K3" s="143"/>
      <c r="L3" s="143"/>
      <c r="M3" s="189" t="s">
        <v>41</v>
      </c>
      <c r="N3" s="189"/>
      <c r="O3" s="189"/>
      <c r="P3" s="189"/>
      <c r="Q3" s="189"/>
      <c r="R3" s="189"/>
      <c r="S3" s="189"/>
      <c r="T3" s="189"/>
      <c r="U3" s="12"/>
    </row>
    <row r="4" spans="1:21" s="2" customFormat="1" ht="21" customHeight="1" x14ac:dyDescent="0.15">
      <c r="A4" s="191" t="s">
        <v>30</v>
      </c>
      <c r="B4" s="191"/>
      <c r="C4" s="191"/>
      <c r="D4" s="138" t="s">
        <v>26</v>
      </c>
      <c r="E4" s="139"/>
      <c r="F4" s="139"/>
      <c r="G4" s="139"/>
      <c r="H4" s="139"/>
      <c r="I4" s="140"/>
      <c r="J4" s="143"/>
      <c r="K4" s="143"/>
      <c r="L4" s="143"/>
      <c r="M4" s="189"/>
      <c r="N4" s="189"/>
      <c r="O4" s="189"/>
      <c r="P4" s="189"/>
      <c r="Q4" s="189"/>
      <c r="R4" s="189"/>
      <c r="S4" s="189"/>
      <c r="T4" s="189"/>
      <c r="U4" s="12"/>
    </row>
    <row r="5" spans="1:21" s="2" customFormat="1" ht="21" customHeight="1" x14ac:dyDescent="0.15">
      <c r="A5" s="191" t="s">
        <v>7</v>
      </c>
      <c r="B5" s="191"/>
      <c r="C5" s="191"/>
      <c r="D5" s="206" t="s">
        <v>25</v>
      </c>
      <c r="E5" s="207"/>
      <c r="F5" s="207"/>
      <c r="G5" s="207"/>
      <c r="H5" s="207"/>
      <c r="I5" s="207"/>
      <c r="J5" s="144" t="s">
        <v>27</v>
      </c>
      <c r="K5" s="144"/>
      <c r="L5" s="144"/>
      <c r="M5" s="190" t="s">
        <v>42</v>
      </c>
      <c r="N5" s="190"/>
      <c r="O5" s="190"/>
      <c r="P5" s="190"/>
      <c r="Q5" s="190"/>
      <c r="R5" s="190"/>
      <c r="S5" s="190"/>
      <c r="T5" s="190"/>
      <c r="U5" s="12"/>
    </row>
    <row r="6" spans="1:21" s="2" customFormat="1" ht="21" customHeight="1" x14ac:dyDescent="0.15">
      <c r="A6" s="191" t="s">
        <v>8</v>
      </c>
      <c r="B6" s="191"/>
      <c r="C6" s="191"/>
      <c r="D6" s="208" t="s">
        <v>16</v>
      </c>
      <c r="E6" s="209"/>
      <c r="F6" s="209"/>
      <c r="G6" s="209"/>
      <c r="H6" s="209"/>
      <c r="I6" s="209"/>
      <c r="J6" s="144"/>
      <c r="K6" s="144"/>
      <c r="L6" s="144"/>
      <c r="M6" s="190"/>
      <c r="N6" s="190"/>
      <c r="O6" s="190"/>
      <c r="P6" s="190"/>
      <c r="Q6" s="190"/>
      <c r="R6" s="190"/>
      <c r="S6" s="190"/>
      <c r="T6" s="190"/>
      <c r="U6" s="12"/>
    </row>
    <row r="7" spans="1:21" ht="21" customHeight="1" thickBot="1" x14ac:dyDescent="0.2">
      <c r="B7" s="5"/>
      <c r="D7" s="2"/>
      <c r="T7" s="6"/>
      <c r="U7" s="6"/>
    </row>
    <row r="8" spans="1:21" ht="21" customHeight="1" x14ac:dyDescent="0.15">
      <c r="A8" s="210" t="s">
        <v>18</v>
      </c>
      <c r="B8" s="213" t="s">
        <v>14</v>
      </c>
      <c r="C8" s="214"/>
      <c r="D8" s="214"/>
      <c r="E8" s="214"/>
      <c r="F8" s="214"/>
      <c r="G8" s="214"/>
      <c r="H8" s="214"/>
      <c r="I8" s="215"/>
      <c r="J8" s="197" t="s">
        <v>17</v>
      </c>
      <c r="K8" s="198"/>
      <c r="L8" s="198"/>
      <c r="M8" s="198"/>
      <c r="N8" s="198"/>
      <c r="O8" s="198"/>
      <c r="P8" s="198"/>
      <c r="Q8" s="198"/>
      <c r="R8" s="198"/>
      <c r="S8" s="198"/>
      <c r="T8" s="216"/>
      <c r="U8" s="6"/>
    </row>
    <row r="9" spans="1:21" ht="21" customHeight="1" x14ac:dyDescent="0.15">
      <c r="A9" s="211"/>
      <c r="B9" s="185" t="s">
        <v>9</v>
      </c>
      <c r="C9" s="187" t="s">
        <v>0</v>
      </c>
      <c r="D9" s="191" t="s">
        <v>1</v>
      </c>
      <c r="E9" s="143" t="s">
        <v>10</v>
      </c>
      <c r="F9" s="143"/>
      <c r="G9" s="191" t="s">
        <v>3</v>
      </c>
      <c r="H9" s="192" t="s">
        <v>12</v>
      </c>
      <c r="I9" s="193" t="s">
        <v>15</v>
      </c>
      <c r="J9" s="185" t="s">
        <v>9</v>
      </c>
      <c r="K9" s="187" t="s">
        <v>0</v>
      </c>
      <c r="L9" s="191" t="s">
        <v>1</v>
      </c>
      <c r="M9" s="143" t="s">
        <v>10</v>
      </c>
      <c r="N9" s="143"/>
      <c r="O9" s="15"/>
      <c r="P9" s="191" t="s">
        <v>3</v>
      </c>
      <c r="Q9" s="192" t="s">
        <v>12</v>
      </c>
      <c r="R9" s="192" t="s">
        <v>2</v>
      </c>
      <c r="S9" s="192" t="s">
        <v>13</v>
      </c>
      <c r="T9" s="193" t="s">
        <v>15</v>
      </c>
    </row>
    <row r="10" spans="1:21" s="2" customFormat="1" ht="21" customHeight="1" x14ac:dyDescent="0.15">
      <c r="A10" s="212"/>
      <c r="B10" s="186"/>
      <c r="C10" s="188"/>
      <c r="D10" s="191"/>
      <c r="E10" s="18" t="s">
        <v>1</v>
      </c>
      <c r="F10" s="18" t="s">
        <v>11</v>
      </c>
      <c r="G10" s="191"/>
      <c r="H10" s="192"/>
      <c r="I10" s="193"/>
      <c r="J10" s="186"/>
      <c r="K10" s="188"/>
      <c r="L10" s="191"/>
      <c r="M10" s="18" t="s">
        <v>1</v>
      </c>
      <c r="N10" s="18" t="s">
        <v>40</v>
      </c>
      <c r="O10" s="18" t="s">
        <v>11</v>
      </c>
      <c r="P10" s="191"/>
      <c r="Q10" s="192"/>
      <c r="R10" s="192"/>
      <c r="S10" s="192"/>
      <c r="T10" s="193"/>
    </row>
    <row r="11" spans="1:21" ht="24" customHeight="1" x14ac:dyDescent="0.15">
      <c r="A11" s="31">
        <v>1</v>
      </c>
      <c r="B11" s="32">
        <v>1</v>
      </c>
      <c r="C11" s="33" t="s">
        <v>33</v>
      </c>
      <c r="D11" s="20" t="s">
        <v>44</v>
      </c>
      <c r="E11" s="20"/>
      <c r="F11" s="20"/>
      <c r="G11" s="71">
        <v>0.5</v>
      </c>
      <c r="H11" s="29">
        <v>600</v>
      </c>
      <c r="I11" s="30" t="s">
        <v>37</v>
      </c>
      <c r="J11" s="19">
        <v>1</v>
      </c>
      <c r="K11" s="20" t="s">
        <v>33</v>
      </c>
      <c r="L11" s="20" t="s">
        <v>35</v>
      </c>
      <c r="M11" s="20"/>
      <c r="N11" s="20"/>
      <c r="O11" s="20"/>
      <c r="P11" s="71">
        <v>2</v>
      </c>
      <c r="Q11" s="29">
        <v>6620</v>
      </c>
      <c r="R11" s="29">
        <v>331</v>
      </c>
      <c r="S11" s="29">
        <f>SUM(Q11-R11)</f>
        <v>6289</v>
      </c>
      <c r="T11" s="30" t="s">
        <v>36</v>
      </c>
    </row>
    <row r="12" spans="1:21" ht="24" customHeight="1" x14ac:dyDescent="0.15">
      <c r="A12" s="31">
        <v>2</v>
      </c>
      <c r="B12" s="19">
        <v>1</v>
      </c>
      <c r="C12" s="33" t="s">
        <v>33</v>
      </c>
      <c r="D12" s="20" t="s">
        <v>38</v>
      </c>
      <c r="E12" s="20"/>
      <c r="F12" s="20"/>
      <c r="G12" s="70" t="s">
        <v>110</v>
      </c>
      <c r="H12" s="29">
        <v>600</v>
      </c>
      <c r="I12" s="30" t="s">
        <v>39</v>
      </c>
      <c r="J12" s="19"/>
      <c r="K12" s="20"/>
      <c r="L12" s="15" t="s">
        <v>28</v>
      </c>
      <c r="M12" s="20"/>
      <c r="N12" s="20"/>
      <c r="O12" s="20"/>
      <c r="P12" s="70"/>
      <c r="Q12" s="29"/>
      <c r="R12" s="29"/>
      <c r="S12" s="29"/>
      <c r="T12" s="30"/>
    </row>
    <row r="13" spans="1:21" ht="24" customHeight="1" x14ac:dyDescent="0.15">
      <c r="A13" s="31">
        <v>3</v>
      </c>
      <c r="B13" s="19"/>
      <c r="C13" s="20"/>
      <c r="D13" s="15" t="s">
        <v>28</v>
      </c>
      <c r="E13" s="20"/>
      <c r="F13" s="20"/>
      <c r="G13" s="70"/>
      <c r="H13" s="29"/>
      <c r="I13" s="30"/>
      <c r="J13" s="19" t="s">
        <v>47</v>
      </c>
      <c r="K13" s="20" t="s">
        <v>47</v>
      </c>
      <c r="L13" s="15" t="s">
        <v>28</v>
      </c>
      <c r="M13" s="20"/>
      <c r="N13" s="20"/>
      <c r="O13" s="20"/>
      <c r="P13" s="70" t="s">
        <v>48</v>
      </c>
      <c r="Q13" s="29" t="s">
        <v>49</v>
      </c>
      <c r="R13" s="29" t="s">
        <v>47</v>
      </c>
      <c r="S13" s="29" t="s">
        <v>4</v>
      </c>
      <c r="T13" s="30" t="s">
        <v>4</v>
      </c>
    </row>
    <row r="14" spans="1:21" ht="24" customHeight="1" x14ac:dyDescent="0.15">
      <c r="A14" s="31">
        <v>4</v>
      </c>
      <c r="B14" s="19">
        <v>3</v>
      </c>
      <c r="C14" s="20" t="s">
        <v>34</v>
      </c>
      <c r="D14" s="20" t="s">
        <v>51</v>
      </c>
      <c r="E14" s="20"/>
      <c r="F14" s="20"/>
      <c r="G14" s="70" t="s">
        <v>111</v>
      </c>
      <c r="H14" s="29">
        <v>600</v>
      </c>
      <c r="I14" s="30" t="s">
        <v>50</v>
      </c>
      <c r="J14" s="19">
        <v>3</v>
      </c>
      <c r="K14" s="20" t="s">
        <v>34</v>
      </c>
      <c r="L14" s="20" t="s">
        <v>114</v>
      </c>
      <c r="M14" s="20"/>
      <c r="N14" s="20"/>
      <c r="O14" s="20"/>
      <c r="P14" s="70" t="s">
        <v>115</v>
      </c>
      <c r="Q14" s="29">
        <v>9080</v>
      </c>
      <c r="R14" s="29">
        <v>454</v>
      </c>
      <c r="S14" s="29">
        <f t="shared" ref="S14" si="0">SUM(Q14-R14)</f>
        <v>8626</v>
      </c>
      <c r="T14" s="30" t="s">
        <v>43</v>
      </c>
    </row>
    <row r="15" spans="1:21" ht="24" customHeight="1" x14ac:dyDescent="0.15">
      <c r="A15" s="31">
        <v>5</v>
      </c>
      <c r="B15" s="19">
        <v>3</v>
      </c>
      <c r="C15" s="20" t="s">
        <v>34</v>
      </c>
      <c r="D15" s="20" t="s">
        <v>45</v>
      </c>
      <c r="E15" s="20"/>
      <c r="F15" s="20"/>
      <c r="G15" s="70" t="s">
        <v>112</v>
      </c>
      <c r="H15" s="29">
        <v>900</v>
      </c>
      <c r="I15" s="30" t="s">
        <v>46</v>
      </c>
      <c r="J15" s="19"/>
      <c r="K15" s="20"/>
      <c r="L15" s="15" t="s">
        <v>28</v>
      </c>
      <c r="M15" s="68"/>
      <c r="N15" s="68"/>
      <c r="O15" s="68"/>
      <c r="P15" s="7"/>
      <c r="Q15" s="21"/>
      <c r="R15" s="21"/>
      <c r="S15" s="21"/>
      <c r="T15" s="22"/>
    </row>
    <row r="16" spans="1:21" ht="24" customHeight="1" x14ac:dyDescent="0.15">
      <c r="A16" s="31">
        <v>6</v>
      </c>
      <c r="B16" s="19"/>
      <c r="C16" s="20"/>
      <c r="D16" s="15" t="s">
        <v>28</v>
      </c>
      <c r="E16" s="20"/>
      <c r="F16" s="20"/>
      <c r="G16" s="70"/>
      <c r="H16" s="29"/>
      <c r="I16" s="30"/>
      <c r="J16" s="19"/>
      <c r="K16" s="20"/>
      <c r="L16" s="15" t="s">
        <v>28</v>
      </c>
      <c r="M16" s="68"/>
      <c r="N16" s="68"/>
      <c r="O16" s="68"/>
      <c r="P16" s="72"/>
      <c r="Q16" s="21"/>
      <c r="R16" s="21"/>
      <c r="S16" s="21"/>
      <c r="T16" s="22"/>
    </row>
    <row r="17" spans="1:20" ht="24" customHeight="1" x14ac:dyDescent="0.15">
      <c r="A17" s="31">
        <v>7</v>
      </c>
      <c r="B17" s="23"/>
      <c r="C17" s="15"/>
      <c r="D17" s="15" t="s">
        <v>28</v>
      </c>
      <c r="E17" s="68"/>
      <c r="F17" s="68"/>
      <c r="G17" s="7"/>
      <c r="H17" s="21"/>
      <c r="I17" s="22"/>
      <c r="J17" s="23"/>
      <c r="K17" s="15"/>
      <c r="L17" s="15" t="s">
        <v>28</v>
      </c>
      <c r="M17" s="68"/>
      <c r="N17" s="68"/>
      <c r="O17" s="68"/>
      <c r="P17" s="7"/>
      <c r="Q17" s="21"/>
      <c r="R17" s="21"/>
      <c r="S17" s="21"/>
      <c r="T17" s="22"/>
    </row>
    <row r="18" spans="1:20" ht="24" customHeight="1" x14ac:dyDescent="0.15">
      <c r="A18" s="31">
        <v>8</v>
      </c>
      <c r="B18" s="23"/>
      <c r="C18" s="15"/>
      <c r="D18" s="15" t="s">
        <v>28</v>
      </c>
      <c r="E18" s="68"/>
      <c r="F18" s="68"/>
      <c r="G18" s="7"/>
      <c r="H18" s="21"/>
      <c r="I18" s="22"/>
      <c r="J18" s="23"/>
      <c r="K18" s="15"/>
      <c r="L18" s="15" t="s">
        <v>28</v>
      </c>
      <c r="M18" s="68"/>
      <c r="N18" s="68"/>
      <c r="O18" s="68"/>
      <c r="P18" s="7"/>
      <c r="Q18" s="21"/>
      <c r="R18" s="21"/>
      <c r="S18" s="21"/>
      <c r="T18" s="22"/>
    </row>
    <row r="19" spans="1:20" ht="24" customHeight="1" x14ac:dyDescent="0.15">
      <c r="A19" s="31">
        <v>9</v>
      </c>
      <c r="B19" s="23"/>
      <c r="C19" s="15"/>
      <c r="D19" s="15" t="s">
        <v>28</v>
      </c>
      <c r="E19" s="68"/>
      <c r="F19" s="68"/>
      <c r="G19" s="7"/>
      <c r="H19" s="21"/>
      <c r="I19" s="22"/>
      <c r="J19" s="23"/>
      <c r="K19" s="15"/>
      <c r="L19" s="15" t="s">
        <v>28</v>
      </c>
      <c r="M19" s="68"/>
      <c r="N19" s="68"/>
      <c r="O19" s="68"/>
      <c r="P19" s="7"/>
      <c r="Q19" s="21"/>
      <c r="R19" s="21"/>
      <c r="S19" s="21"/>
      <c r="T19" s="22"/>
    </row>
    <row r="20" spans="1:20" ht="24" customHeight="1" x14ac:dyDescent="0.15">
      <c r="A20" s="31">
        <v>10</v>
      </c>
      <c r="B20" s="19">
        <v>15</v>
      </c>
      <c r="C20" s="20" t="s">
        <v>33</v>
      </c>
      <c r="D20" s="20" t="s">
        <v>116</v>
      </c>
      <c r="E20" s="70">
        <v>0.5</v>
      </c>
      <c r="F20" s="20">
        <v>2</v>
      </c>
      <c r="G20" s="70" t="s">
        <v>117</v>
      </c>
      <c r="H20" s="29">
        <v>300</v>
      </c>
      <c r="I20" s="30" t="s">
        <v>37</v>
      </c>
      <c r="J20" s="19">
        <v>15</v>
      </c>
      <c r="K20" s="20" t="s">
        <v>33</v>
      </c>
      <c r="L20" s="20" t="s">
        <v>35</v>
      </c>
      <c r="M20" s="20">
        <v>2</v>
      </c>
      <c r="N20" s="20">
        <v>2</v>
      </c>
      <c r="O20" s="20">
        <v>3</v>
      </c>
      <c r="P20" s="70">
        <v>2</v>
      </c>
      <c r="Q20" s="29">
        <v>4413</v>
      </c>
      <c r="R20" s="29">
        <v>220</v>
      </c>
      <c r="S20" s="29">
        <f t="shared" ref="S20" si="1">SUM(Q20-R20)</f>
        <v>4193</v>
      </c>
      <c r="T20" s="30" t="s">
        <v>36</v>
      </c>
    </row>
    <row r="21" spans="1:20" ht="24" customHeight="1" x14ac:dyDescent="0.15">
      <c r="A21" s="31">
        <v>11</v>
      </c>
      <c r="B21" s="19">
        <v>15</v>
      </c>
      <c r="C21" s="20" t="s">
        <v>33</v>
      </c>
      <c r="D21" s="20" t="s">
        <v>38</v>
      </c>
      <c r="E21" s="70" t="s">
        <v>110</v>
      </c>
      <c r="F21" s="20">
        <v>2</v>
      </c>
      <c r="G21" s="70" t="s">
        <v>117</v>
      </c>
      <c r="H21" s="29">
        <v>300</v>
      </c>
      <c r="I21" s="30" t="s">
        <v>39</v>
      </c>
      <c r="J21" s="23"/>
      <c r="K21" s="15"/>
      <c r="L21" s="15" t="s">
        <v>28</v>
      </c>
      <c r="M21" s="68"/>
      <c r="N21" s="68"/>
      <c r="O21" s="68"/>
      <c r="P21" s="7"/>
      <c r="Q21" s="21"/>
      <c r="R21" s="21"/>
      <c r="S21" s="21"/>
      <c r="T21" s="22"/>
    </row>
    <row r="22" spans="1:20" ht="24" customHeight="1" x14ac:dyDescent="0.15">
      <c r="A22" s="31">
        <v>12</v>
      </c>
      <c r="B22" s="23"/>
      <c r="C22" s="15"/>
      <c r="D22" s="15" t="s">
        <v>28</v>
      </c>
      <c r="E22" s="3"/>
      <c r="F22" s="3"/>
      <c r="G22" s="69"/>
      <c r="H22" s="21"/>
      <c r="I22" s="22"/>
      <c r="J22" s="23"/>
      <c r="K22" s="15"/>
      <c r="L22" s="15" t="s">
        <v>28</v>
      </c>
      <c r="M22" s="68"/>
      <c r="N22" s="68"/>
      <c r="O22" s="68"/>
      <c r="P22" s="68"/>
      <c r="Q22" s="21"/>
      <c r="R22" s="21"/>
      <c r="S22" s="21"/>
      <c r="T22" s="22"/>
    </row>
    <row r="23" spans="1:20" ht="24" customHeight="1" x14ac:dyDescent="0.15">
      <c r="A23" s="31">
        <v>13</v>
      </c>
      <c r="B23" s="23"/>
      <c r="C23" s="15"/>
      <c r="D23" s="15" t="s">
        <v>28</v>
      </c>
      <c r="E23" s="3"/>
      <c r="F23" s="3"/>
      <c r="G23" s="69"/>
      <c r="H23" s="21"/>
      <c r="I23" s="22"/>
      <c r="J23" s="23"/>
      <c r="K23" s="15"/>
      <c r="L23" s="15" t="s">
        <v>28</v>
      </c>
      <c r="M23" s="15"/>
      <c r="N23" s="15"/>
      <c r="O23" s="15"/>
      <c r="P23" s="3"/>
      <c r="Q23" s="21"/>
      <c r="R23" s="21"/>
      <c r="S23" s="21"/>
      <c r="T23" s="22"/>
    </row>
    <row r="24" spans="1:20" ht="24" customHeight="1" x14ac:dyDescent="0.15">
      <c r="A24" s="31">
        <v>14</v>
      </c>
      <c r="B24" s="23"/>
      <c r="C24" s="15"/>
      <c r="D24" s="15" t="s">
        <v>28</v>
      </c>
      <c r="E24" s="3"/>
      <c r="F24" s="3"/>
      <c r="G24" s="69"/>
      <c r="H24" s="21"/>
      <c r="I24" s="22"/>
      <c r="J24" s="23"/>
      <c r="K24" s="15"/>
      <c r="L24" s="15" t="s">
        <v>28</v>
      </c>
      <c r="M24" s="15"/>
      <c r="N24" s="15"/>
      <c r="O24" s="15"/>
      <c r="P24" s="3"/>
      <c r="Q24" s="21"/>
      <c r="R24" s="21"/>
      <c r="S24" s="21"/>
      <c r="T24" s="22"/>
    </row>
    <row r="25" spans="1:20" ht="24" customHeight="1" x14ac:dyDescent="0.15">
      <c r="A25" s="31">
        <v>15</v>
      </c>
      <c r="B25" s="23"/>
      <c r="C25" s="15"/>
      <c r="D25" s="15" t="s">
        <v>28</v>
      </c>
      <c r="E25" s="8"/>
      <c r="F25" s="8"/>
      <c r="G25" s="8"/>
      <c r="H25" s="25"/>
      <c r="I25" s="26"/>
      <c r="J25" s="24"/>
      <c r="K25" s="16"/>
      <c r="L25" s="15" t="s">
        <v>28</v>
      </c>
      <c r="M25" s="16"/>
      <c r="N25" s="16"/>
      <c r="O25" s="16"/>
      <c r="P25" s="8"/>
      <c r="Q25" s="25"/>
      <c r="R25" s="25"/>
      <c r="S25" s="25"/>
      <c r="T25" s="26"/>
    </row>
    <row r="26" spans="1:20" ht="24" customHeight="1" x14ac:dyDescent="0.15">
      <c r="A26" s="31">
        <v>16</v>
      </c>
      <c r="B26" s="23"/>
      <c r="C26" s="15"/>
      <c r="D26" s="15" t="s">
        <v>28</v>
      </c>
      <c r="E26" s="3"/>
      <c r="F26" s="3"/>
      <c r="G26" s="3"/>
      <c r="H26" s="21"/>
      <c r="I26" s="22"/>
      <c r="J26" s="23"/>
      <c r="K26" s="15"/>
      <c r="L26" s="15" t="s">
        <v>28</v>
      </c>
      <c r="M26" s="15"/>
      <c r="N26" s="15"/>
      <c r="O26" s="15"/>
      <c r="P26" s="3"/>
      <c r="Q26" s="21"/>
      <c r="R26" s="21"/>
      <c r="S26" s="21"/>
      <c r="T26" s="22"/>
    </row>
    <row r="27" spans="1:20" ht="24" customHeight="1" x14ac:dyDescent="0.15">
      <c r="A27" s="31">
        <v>17</v>
      </c>
      <c r="B27" s="23"/>
      <c r="C27" s="15"/>
      <c r="D27" s="15" t="s">
        <v>28</v>
      </c>
      <c r="E27" s="3"/>
      <c r="F27" s="3"/>
      <c r="G27" s="3"/>
      <c r="H27" s="21"/>
      <c r="I27" s="22"/>
      <c r="J27" s="23"/>
      <c r="K27" s="15"/>
      <c r="L27" s="15" t="s">
        <v>28</v>
      </c>
      <c r="M27" s="15"/>
      <c r="N27" s="15"/>
      <c r="O27" s="15"/>
      <c r="P27" s="3"/>
      <c r="Q27" s="21"/>
      <c r="R27" s="21"/>
      <c r="S27" s="21"/>
      <c r="T27" s="22"/>
    </row>
    <row r="28" spans="1:20" ht="24" customHeight="1" x14ac:dyDescent="0.15">
      <c r="A28" s="31">
        <v>18</v>
      </c>
      <c r="B28" s="23"/>
      <c r="C28" s="15"/>
      <c r="D28" s="15" t="s">
        <v>28</v>
      </c>
      <c r="E28" s="3"/>
      <c r="F28" s="3"/>
      <c r="G28" s="3"/>
      <c r="H28" s="21"/>
      <c r="I28" s="22"/>
      <c r="J28" s="23"/>
      <c r="K28" s="15"/>
      <c r="L28" s="15" t="s">
        <v>28</v>
      </c>
      <c r="M28" s="15"/>
      <c r="N28" s="15"/>
      <c r="O28" s="15"/>
      <c r="P28" s="3"/>
      <c r="Q28" s="21"/>
      <c r="R28" s="21"/>
      <c r="S28" s="21"/>
      <c r="T28" s="22"/>
    </row>
    <row r="29" spans="1:20" ht="24" customHeight="1" x14ac:dyDescent="0.15">
      <c r="A29" s="31">
        <v>19</v>
      </c>
      <c r="B29" s="23"/>
      <c r="C29" s="15"/>
      <c r="D29" s="15" t="s">
        <v>28</v>
      </c>
      <c r="E29" s="3"/>
      <c r="F29" s="3"/>
      <c r="G29" s="3"/>
      <c r="H29" s="21"/>
      <c r="I29" s="22"/>
      <c r="J29" s="23"/>
      <c r="K29" s="15"/>
      <c r="L29" s="15" t="s">
        <v>28</v>
      </c>
      <c r="M29" s="15"/>
      <c r="N29" s="15"/>
      <c r="O29" s="15"/>
      <c r="P29" s="3"/>
      <c r="Q29" s="21"/>
      <c r="R29" s="21"/>
      <c r="S29" s="21"/>
      <c r="T29" s="22"/>
    </row>
    <row r="30" spans="1:20" ht="24" customHeight="1" thickBot="1" x14ac:dyDescent="0.2">
      <c r="A30" s="17">
        <v>20</v>
      </c>
      <c r="B30" s="24"/>
      <c r="C30" s="16"/>
      <c r="D30" s="15" t="s">
        <v>28</v>
      </c>
      <c r="E30" s="8"/>
      <c r="F30" s="8"/>
      <c r="G30" s="8"/>
      <c r="H30" s="25"/>
      <c r="I30" s="26"/>
      <c r="J30" s="24"/>
      <c r="K30" s="16"/>
      <c r="L30" s="15" t="s">
        <v>28</v>
      </c>
      <c r="M30" s="16"/>
      <c r="N30" s="16"/>
      <c r="O30" s="16"/>
      <c r="P30" s="8"/>
      <c r="Q30" s="25"/>
      <c r="R30" s="25"/>
      <c r="S30" s="25"/>
      <c r="T30" s="26"/>
    </row>
    <row r="31" spans="1:20" ht="24" customHeight="1" x14ac:dyDescent="0.15">
      <c r="A31" s="194"/>
      <c r="B31" s="197" t="s">
        <v>22</v>
      </c>
      <c r="C31" s="198"/>
      <c r="D31" s="198"/>
      <c r="E31" s="198"/>
      <c r="F31" s="199"/>
      <c r="G31" s="76">
        <f>SUM(G11+G12+G14+G15)</f>
        <v>2.0300000000000002</v>
      </c>
      <c r="H31" s="57">
        <f>SUM(H11+H12+H14+H15)</f>
        <v>2700</v>
      </c>
      <c r="I31" s="10"/>
      <c r="J31" s="197" t="s">
        <v>21</v>
      </c>
      <c r="K31" s="198"/>
      <c r="L31" s="198"/>
      <c r="M31" s="198"/>
      <c r="N31" s="198"/>
      <c r="O31" s="199"/>
      <c r="P31" s="73">
        <f>SUM(P11+P14)</f>
        <v>5.08</v>
      </c>
      <c r="Q31" s="57">
        <f>SUM(Q11+Q14)</f>
        <v>15700</v>
      </c>
      <c r="R31" s="57">
        <f>SUM(R11+R14)</f>
        <v>785</v>
      </c>
      <c r="S31" s="57">
        <f>SUM(S11+S14)</f>
        <v>14915</v>
      </c>
      <c r="T31" s="10"/>
    </row>
    <row r="32" spans="1:20" ht="24" customHeight="1" thickBot="1" x14ac:dyDescent="0.2">
      <c r="A32" s="195"/>
      <c r="B32" s="200" t="s">
        <v>20</v>
      </c>
      <c r="C32" s="201"/>
      <c r="D32" s="201"/>
      <c r="E32" s="201"/>
      <c r="F32" s="202"/>
      <c r="G32" s="78">
        <f>SUM(G20+G21)</f>
        <v>0.5</v>
      </c>
      <c r="H32" s="58">
        <f>SUM(H20+H21)</f>
        <v>600</v>
      </c>
      <c r="I32" s="11"/>
      <c r="J32" s="203" t="s">
        <v>20</v>
      </c>
      <c r="K32" s="204"/>
      <c r="L32" s="204"/>
      <c r="M32" s="204"/>
      <c r="N32" s="204"/>
      <c r="O32" s="205"/>
      <c r="P32" s="74">
        <f>SUM(P20)</f>
        <v>2</v>
      </c>
      <c r="Q32" s="58">
        <f>SUM(Q20)</f>
        <v>4413</v>
      </c>
      <c r="R32" s="58">
        <f>SUM(R20)</f>
        <v>220</v>
      </c>
      <c r="S32" s="58">
        <f>SUM(S20)</f>
        <v>4193</v>
      </c>
      <c r="T32" s="14"/>
    </row>
    <row r="33" spans="1:21" ht="24" customHeight="1" thickBot="1" x14ac:dyDescent="0.2">
      <c r="A33" s="196"/>
      <c r="B33" s="135" t="s">
        <v>24</v>
      </c>
      <c r="C33" s="136"/>
      <c r="D33" s="136"/>
      <c r="E33" s="136"/>
      <c r="F33" s="136"/>
      <c r="G33" s="77">
        <f>SUM(G31:G32)</f>
        <v>2.5300000000000002</v>
      </c>
      <c r="H33" s="59">
        <f>SUM(H31:H32)</f>
        <v>3300</v>
      </c>
      <c r="I33" s="9"/>
      <c r="J33" s="135" t="s">
        <v>23</v>
      </c>
      <c r="K33" s="136"/>
      <c r="L33" s="136"/>
      <c r="M33" s="136"/>
      <c r="N33" s="136"/>
      <c r="O33" s="137"/>
      <c r="P33" s="75">
        <f>SUM(P31:P32)</f>
        <v>7.08</v>
      </c>
      <c r="Q33" s="60">
        <f>SUM(Q31:Q32)</f>
        <v>20113</v>
      </c>
      <c r="R33" s="60">
        <f>SUM(R31:R32)</f>
        <v>1005</v>
      </c>
      <c r="S33" s="60">
        <f>SUM(S31:S32)</f>
        <v>19108</v>
      </c>
      <c r="T33" s="13"/>
    </row>
    <row r="34" spans="1:21" ht="21" customHeight="1" x14ac:dyDescent="0.15">
      <c r="K34" s="27" t="s">
        <v>29</v>
      </c>
      <c r="L34" s="27"/>
      <c r="N34" s="27"/>
      <c r="O34" s="27"/>
      <c r="P34" s="27"/>
      <c r="Q34" s="27"/>
      <c r="R34" s="27"/>
      <c r="S34" s="27"/>
      <c r="T34" s="28"/>
      <c r="U34" s="28"/>
    </row>
    <row r="35" spans="1:21" ht="21" customHeight="1" x14ac:dyDescent="0.15">
      <c r="K35" s="184">
        <v>45414</v>
      </c>
      <c r="L35" s="184"/>
      <c r="M35" s="184"/>
      <c r="N35" s="184"/>
      <c r="O35" s="28"/>
      <c r="P35" s="28"/>
      <c r="Q35" s="28"/>
      <c r="R35" s="28"/>
      <c r="S35" s="28"/>
      <c r="T35" s="28"/>
      <c r="U35" s="28"/>
    </row>
    <row r="36" spans="1:21" ht="21" customHeight="1" x14ac:dyDescent="0.15">
      <c r="L36" s="1" t="s">
        <v>32</v>
      </c>
      <c r="N36" s="1"/>
      <c r="O36" s="1"/>
      <c r="P36" s="1"/>
      <c r="Q36" s="1"/>
      <c r="R36" s="1"/>
      <c r="S36" s="1"/>
      <c r="T36" s="1"/>
      <c r="U36" s="28"/>
    </row>
    <row r="37" spans="1:21" ht="23.25" customHeight="1" x14ac:dyDescent="0.15">
      <c r="T37" s="6"/>
    </row>
    <row r="38" spans="1:21" ht="23.25" customHeight="1" x14ac:dyDescent="0.15"/>
    <row r="39" spans="1:21" ht="23.25" customHeight="1" x14ac:dyDescent="0.15"/>
    <row r="40" spans="1:21" ht="23.25" customHeight="1" x14ac:dyDescent="0.15"/>
    <row r="41" spans="1:21" ht="23.25" customHeight="1" x14ac:dyDescent="0.15"/>
  </sheetData>
  <mergeCells count="41">
    <mergeCell ref="A2:T2"/>
    <mergeCell ref="A3:C3"/>
    <mergeCell ref="D3:I3"/>
    <mergeCell ref="A4:C4"/>
    <mergeCell ref="D4:I4"/>
    <mergeCell ref="P9:P10"/>
    <mergeCell ref="Q9:Q10"/>
    <mergeCell ref="R9:R10"/>
    <mergeCell ref="A5:C5"/>
    <mergeCell ref="D5:I5"/>
    <mergeCell ref="A6:C6"/>
    <mergeCell ref="D6:I6"/>
    <mergeCell ref="A8:A10"/>
    <mergeCell ref="B8:I8"/>
    <mergeCell ref="J9:J10"/>
    <mergeCell ref="K9:K10"/>
    <mergeCell ref="L9:L10"/>
    <mergeCell ref="J8:T8"/>
    <mergeCell ref="A31:A33"/>
    <mergeCell ref="B31:F31"/>
    <mergeCell ref="B32:F32"/>
    <mergeCell ref="B33:F33"/>
    <mergeCell ref="J31:O31"/>
    <mergeCell ref="J32:O32"/>
    <mergeCell ref="J33:O33"/>
    <mergeCell ref="Q1:S1"/>
    <mergeCell ref="K35:N35"/>
    <mergeCell ref="B9:B10"/>
    <mergeCell ref="C9:C10"/>
    <mergeCell ref="J3:L4"/>
    <mergeCell ref="J5:L6"/>
    <mergeCell ref="M3:T4"/>
    <mergeCell ref="M5:T6"/>
    <mergeCell ref="G9:G10"/>
    <mergeCell ref="H9:H10"/>
    <mergeCell ref="I9:I10"/>
    <mergeCell ref="S9:S10"/>
    <mergeCell ref="T9:T10"/>
    <mergeCell ref="D9:D10"/>
    <mergeCell ref="E9:F9"/>
    <mergeCell ref="M9:N9"/>
  </mergeCells>
  <phoneticPr fontId="1"/>
  <pageMargins left="0.70866141732283472" right="0.70866141732283472" top="0.39370078740157483" bottom="0.3937007874015748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topLeftCell="A7" zoomScale="60" zoomScaleNormal="100" workbookViewId="0">
      <selection activeCell="K47" sqref="K47"/>
    </sheetView>
  </sheetViews>
  <sheetFormatPr defaultRowHeight="28.5" customHeight="1" x14ac:dyDescent="0.15"/>
  <cols>
    <col min="1" max="1" width="12.125" style="34" customWidth="1"/>
    <col min="2" max="2" width="7.125" style="35" customWidth="1"/>
    <col min="3" max="3" width="12" style="34" customWidth="1"/>
    <col min="4" max="4" width="16.75" style="36" customWidth="1"/>
    <col min="5" max="10" width="16.75" style="34" customWidth="1"/>
    <col min="11" max="16384" width="9" style="34"/>
  </cols>
  <sheetData>
    <row r="1" spans="1:13" ht="41.25" customHeight="1" x14ac:dyDescent="0.15">
      <c r="A1" s="219" t="s">
        <v>106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3" ht="24" customHeight="1" x14ac:dyDescent="0.15"/>
    <row r="3" spans="1:13" ht="24" customHeight="1" x14ac:dyDescent="0.15">
      <c r="A3" s="50" t="s">
        <v>100</v>
      </c>
      <c r="B3" s="51"/>
      <c r="C3" s="50"/>
      <c r="D3" s="52"/>
      <c r="F3" s="53"/>
      <c r="G3" s="53"/>
    </row>
    <row r="4" spans="1:13" ht="24" customHeight="1" x14ac:dyDescent="0.15">
      <c r="A4" s="50" t="s">
        <v>98</v>
      </c>
      <c r="B4" s="51"/>
      <c r="C4" s="50"/>
      <c r="D4" s="52"/>
      <c r="E4" s="54"/>
      <c r="F4" s="54"/>
      <c r="G4" s="54"/>
    </row>
    <row r="5" spans="1:13" ht="24" customHeight="1" x14ac:dyDescent="0.15">
      <c r="A5" s="220" t="s">
        <v>80</v>
      </c>
      <c r="B5" s="221"/>
      <c r="C5" s="222"/>
      <c r="D5" s="226" t="s">
        <v>88</v>
      </c>
      <c r="E5" s="227"/>
      <c r="F5" s="228"/>
      <c r="G5" s="229" t="s">
        <v>89</v>
      </c>
      <c r="H5" s="229"/>
      <c r="I5" s="229" t="s">
        <v>90</v>
      </c>
      <c r="J5" s="229"/>
      <c r="K5" s="37"/>
      <c r="L5" s="37"/>
      <c r="M5" s="37"/>
    </row>
    <row r="6" spans="1:13" s="35" customFormat="1" ht="35.25" customHeight="1" x14ac:dyDescent="0.15">
      <c r="A6" s="223"/>
      <c r="B6" s="224"/>
      <c r="C6" s="225"/>
      <c r="D6" s="48" t="s">
        <v>96</v>
      </c>
      <c r="E6" s="39" t="s">
        <v>92</v>
      </c>
      <c r="F6" s="39" t="s">
        <v>93</v>
      </c>
      <c r="G6" s="38" t="s">
        <v>91</v>
      </c>
      <c r="H6" s="39" t="s">
        <v>93</v>
      </c>
      <c r="I6" s="39" t="s">
        <v>94</v>
      </c>
      <c r="J6" s="39" t="s">
        <v>95</v>
      </c>
      <c r="K6" s="40"/>
      <c r="L6" s="40"/>
      <c r="M6" s="40"/>
    </row>
    <row r="7" spans="1:13" ht="24" customHeight="1" x14ac:dyDescent="0.15">
      <c r="A7" s="41">
        <v>0</v>
      </c>
      <c r="B7" s="42" t="s">
        <v>52</v>
      </c>
      <c r="C7" s="47" t="s">
        <v>68</v>
      </c>
      <c r="D7" s="44">
        <v>2300</v>
      </c>
      <c r="E7" s="44">
        <f>SUM(D7/2)</f>
        <v>1150</v>
      </c>
      <c r="F7" s="44">
        <f>ROUNDDOWN(D7/3,0)</f>
        <v>766</v>
      </c>
      <c r="G7" s="44">
        <f>SUM(D7*2)</f>
        <v>4600</v>
      </c>
      <c r="H7" s="44">
        <f>ROUNDDOWN(D7*2/3,0)</f>
        <v>1533</v>
      </c>
      <c r="I7" s="44">
        <f>ROUNDDOWN(D7*3/4,0)</f>
        <v>1725</v>
      </c>
      <c r="J7" s="44">
        <f>ROUNDDOWN(D7*3/5,0)</f>
        <v>1380</v>
      </c>
      <c r="K7" s="45"/>
      <c r="L7" s="45"/>
      <c r="M7" s="37"/>
    </row>
    <row r="8" spans="1:13" ht="24" customHeight="1" x14ac:dyDescent="0.15">
      <c r="A8" s="46" t="s">
        <v>69</v>
      </c>
      <c r="B8" s="42" t="s">
        <v>53</v>
      </c>
      <c r="C8" s="43" t="s">
        <v>54</v>
      </c>
      <c r="D8" s="44">
        <v>4000</v>
      </c>
      <c r="E8" s="44">
        <f t="shared" ref="E8:E19" si="0">SUM(D8/2)</f>
        <v>2000</v>
      </c>
      <c r="F8" s="44">
        <f t="shared" ref="F8:F19" si="1">ROUNDDOWN(D8/3,0)</f>
        <v>1333</v>
      </c>
      <c r="G8" s="44">
        <f t="shared" ref="G8:G19" si="2">SUM(D8*2)</f>
        <v>8000</v>
      </c>
      <c r="H8" s="44">
        <f t="shared" ref="H8:H19" si="3">ROUNDDOWN(D8*2/3,0)</f>
        <v>2666</v>
      </c>
      <c r="I8" s="44">
        <f t="shared" ref="I8:I19" si="4">ROUNDDOWN(D8*3/4,0)</f>
        <v>3000</v>
      </c>
      <c r="J8" s="44">
        <f t="shared" ref="J8:J19" si="5">ROUNDDOWN(D8*3/5,0)</f>
        <v>2400</v>
      </c>
      <c r="K8" s="45"/>
      <c r="L8" s="45"/>
      <c r="M8" s="37"/>
    </row>
    <row r="9" spans="1:13" ht="24" customHeight="1" x14ac:dyDescent="0.15">
      <c r="A9" s="41" t="s">
        <v>74</v>
      </c>
      <c r="B9" s="42" t="s">
        <v>53</v>
      </c>
      <c r="C9" s="43" t="s">
        <v>55</v>
      </c>
      <c r="D9" s="44">
        <v>5800</v>
      </c>
      <c r="E9" s="44">
        <f t="shared" si="0"/>
        <v>2900</v>
      </c>
      <c r="F9" s="44">
        <f t="shared" si="1"/>
        <v>1933</v>
      </c>
      <c r="G9" s="44">
        <f t="shared" si="2"/>
        <v>11600</v>
      </c>
      <c r="H9" s="44">
        <f t="shared" si="3"/>
        <v>3866</v>
      </c>
      <c r="I9" s="44">
        <f t="shared" si="4"/>
        <v>4350</v>
      </c>
      <c r="J9" s="44">
        <f t="shared" si="5"/>
        <v>3480</v>
      </c>
      <c r="K9" s="45"/>
      <c r="L9" s="45"/>
      <c r="M9" s="37"/>
    </row>
    <row r="10" spans="1:13" ht="24" customHeight="1" x14ac:dyDescent="0.15">
      <c r="A10" s="41" t="s">
        <v>56</v>
      </c>
      <c r="B10" s="42" t="s">
        <v>57</v>
      </c>
      <c r="C10" s="43" t="s">
        <v>58</v>
      </c>
      <c r="D10" s="44">
        <f>SUM(D9+820)</f>
        <v>6620</v>
      </c>
      <c r="E10" s="44">
        <f t="shared" si="0"/>
        <v>3310</v>
      </c>
      <c r="F10" s="44">
        <f t="shared" si="1"/>
        <v>2206</v>
      </c>
      <c r="G10" s="44">
        <f t="shared" si="2"/>
        <v>13240</v>
      </c>
      <c r="H10" s="44">
        <f t="shared" si="3"/>
        <v>4413</v>
      </c>
      <c r="I10" s="44">
        <f t="shared" si="4"/>
        <v>4965</v>
      </c>
      <c r="J10" s="44">
        <f t="shared" si="5"/>
        <v>3972</v>
      </c>
      <c r="K10" s="45"/>
      <c r="L10" s="45"/>
      <c r="M10" s="37"/>
    </row>
    <row r="11" spans="1:13" ht="24" customHeight="1" x14ac:dyDescent="0.15">
      <c r="A11" s="41" t="s">
        <v>75</v>
      </c>
      <c r="B11" s="42" t="s">
        <v>53</v>
      </c>
      <c r="C11" s="43" t="s">
        <v>59</v>
      </c>
      <c r="D11" s="44">
        <f t="shared" ref="D11:D19" si="6">SUM(D10+820)</f>
        <v>7440</v>
      </c>
      <c r="E11" s="44">
        <f t="shared" si="0"/>
        <v>3720</v>
      </c>
      <c r="F11" s="44">
        <f t="shared" si="1"/>
        <v>2480</v>
      </c>
      <c r="G11" s="44">
        <f t="shared" si="2"/>
        <v>14880</v>
      </c>
      <c r="H11" s="44">
        <f t="shared" si="3"/>
        <v>4960</v>
      </c>
      <c r="I11" s="44">
        <f t="shared" si="4"/>
        <v>5580</v>
      </c>
      <c r="J11" s="44">
        <f t="shared" si="5"/>
        <v>4464</v>
      </c>
      <c r="K11" s="45"/>
      <c r="L11" s="45"/>
      <c r="M11" s="37"/>
    </row>
    <row r="12" spans="1:13" ht="24" customHeight="1" x14ac:dyDescent="0.15">
      <c r="A12" s="41" t="s">
        <v>60</v>
      </c>
      <c r="B12" s="42" t="s">
        <v>53</v>
      </c>
      <c r="C12" s="43" t="s">
        <v>61</v>
      </c>
      <c r="D12" s="44">
        <f t="shared" si="6"/>
        <v>8260</v>
      </c>
      <c r="E12" s="44">
        <f t="shared" si="0"/>
        <v>4130</v>
      </c>
      <c r="F12" s="44">
        <f t="shared" si="1"/>
        <v>2753</v>
      </c>
      <c r="G12" s="44">
        <f t="shared" si="2"/>
        <v>16520</v>
      </c>
      <c r="H12" s="44">
        <f t="shared" si="3"/>
        <v>5506</v>
      </c>
      <c r="I12" s="44">
        <f t="shared" si="4"/>
        <v>6195</v>
      </c>
      <c r="J12" s="44">
        <f t="shared" si="5"/>
        <v>4956</v>
      </c>
      <c r="K12" s="45"/>
      <c r="L12" s="45"/>
      <c r="M12" s="37"/>
    </row>
    <row r="13" spans="1:13" ht="24" customHeight="1" x14ac:dyDescent="0.15">
      <c r="A13" s="41" t="s">
        <v>76</v>
      </c>
      <c r="B13" s="42" t="s">
        <v>53</v>
      </c>
      <c r="C13" s="43" t="s">
        <v>62</v>
      </c>
      <c r="D13" s="44">
        <f t="shared" si="6"/>
        <v>9080</v>
      </c>
      <c r="E13" s="44">
        <f t="shared" si="0"/>
        <v>4540</v>
      </c>
      <c r="F13" s="44">
        <f t="shared" si="1"/>
        <v>3026</v>
      </c>
      <c r="G13" s="44">
        <f t="shared" si="2"/>
        <v>18160</v>
      </c>
      <c r="H13" s="44">
        <f t="shared" si="3"/>
        <v>6053</v>
      </c>
      <c r="I13" s="44">
        <f t="shared" si="4"/>
        <v>6810</v>
      </c>
      <c r="J13" s="44">
        <f t="shared" si="5"/>
        <v>5448</v>
      </c>
      <c r="K13" s="45"/>
      <c r="L13" s="45"/>
      <c r="M13" s="37"/>
    </row>
    <row r="14" spans="1:13" ht="24" customHeight="1" x14ac:dyDescent="0.15">
      <c r="A14" s="41" t="s">
        <v>63</v>
      </c>
      <c r="B14" s="42" t="s">
        <v>53</v>
      </c>
      <c r="C14" s="43" t="s">
        <v>64</v>
      </c>
      <c r="D14" s="44">
        <f t="shared" si="6"/>
        <v>9900</v>
      </c>
      <c r="E14" s="44">
        <f t="shared" si="0"/>
        <v>4950</v>
      </c>
      <c r="F14" s="44">
        <f t="shared" si="1"/>
        <v>3300</v>
      </c>
      <c r="G14" s="44">
        <f t="shared" si="2"/>
        <v>19800</v>
      </c>
      <c r="H14" s="44">
        <f t="shared" si="3"/>
        <v>6600</v>
      </c>
      <c r="I14" s="44">
        <f t="shared" si="4"/>
        <v>7425</v>
      </c>
      <c r="J14" s="44">
        <f t="shared" si="5"/>
        <v>5940</v>
      </c>
      <c r="K14" s="45"/>
      <c r="L14" s="45"/>
      <c r="M14" s="37"/>
    </row>
    <row r="15" spans="1:13" ht="24" customHeight="1" x14ac:dyDescent="0.15">
      <c r="A15" s="41" t="s">
        <v>77</v>
      </c>
      <c r="B15" s="42" t="s">
        <v>53</v>
      </c>
      <c r="C15" s="43" t="s">
        <v>65</v>
      </c>
      <c r="D15" s="44">
        <f t="shared" si="6"/>
        <v>10720</v>
      </c>
      <c r="E15" s="44">
        <f t="shared" si="0"/>
        <v>5360</v>
      </c>
      <c r="F15" s="44">
        <f t="shared" si="1"/>
        <v>3573</v>
      </c>
      <c r="G15" s="44">
        <f t="shared" si="2"/>
        <v>21440</v>
      </c>
      <c r="H15" s="44">
        <f t="shared" si="3"/>
        <v>7146</v>
      </c>
      <c r="I15" s="44">
        <f t="shared" si="4"/>
        <v>8040</v>
      </c>
      <c r="J15" s="44">
        <f t="shared" si="5"/>
        <v>6432</v>
      </c>
      <c r="K15" s="45"/>
      <c r="L15" s="45"/>
      <c r="M15" s="37"/>
    </row>
    <row r="16" spans="1:13" ht="24" customHeight="1" x14ac:dyDescent="0.15">
      <c r="A16" s="41" t="s">
        <v>66</v>
      </c>
      <c r="B16" s="42" t="s">
        <v>53</v>
      </c>
      <c r="C16" s="43" t="s">
        <v>67</v>
      </c>
      <c r="D16" s="44">
        <f t="shared" si="6"/>
        <v>11540</v>
      </c>
      <c r="E16" s="44">
        <f t="shared" si="0"/>
        <v>5770</v>
      </c>
      <c r="F16" s="44">
        <f t="shared" si="1"/>
        <v>3846</v>
      </c>
      <c r="G16" s="44">
        <f t="shared" si="2"/>
        <v>23080</v>
      </c>
      <c r="H16" s="44">
        <f t="shared" si="3"/>
        <v>7693</v>
      </c>
      <c r="I16" s="44">
        <f t="shared" si="4"/>
        <v>8655</v>
      </c>
      <c r="J16" s="44">
        <f t="shared" si="5"/>
        <v>6924</v>
      </c>
      <c r="K16" s="45"/>
      <c r="L16" s="45"/>
      <c r="M16" s="37"/>
    </row>
    <row r="17" spans="1:13" ht="24" customHeight="1" x14ac:dyDescent="0.15">
      <c r="A17" s="41" t="s">
        <v>78</v>
      </c>
      <c r="B17" s="42" t="s">
        <v>52</v>
      </c>
      <c r="C17" s="43" t="s">
        <v>70</v>
      </c>
      <c r="D17" s="44">
        <f t="shared" si="6"/>
        <v>12360</v>
      </c>
      <c r="E17" s="44">
        <f t="shared" si="0"/>
        <v>6180</v>
      </c>
      <c r="F17" s="44">
        <f t="shared" si="1"/>
        <v>4120</v>
      </c>
      <c r="G17" s="44">
        <f t="shared" si="2"/>
        <v>24720</v>
      </c>
      <c r="H17" s="44">
        <f t="shared" si="3"/>
        <v>8240</v>
      </c>
      <c r="I17" s="44">
        <f t="shared" si="4"/>
        <v>9270</v>
      </c>
      <c r="J17" s="44">
        <f t="shared" si="5"/>
        <v>7416</v>
      </c>
      <c r="K17" s="45"/>
      <c r="L17" s="45"/>
      <c r="M17" s="37"/>
    </row>
    <row r="18" spans="1:13" ht="24" customHeight="1" x14ac:dyDescent="0.15">
      <c r="A18" s="41" t="s">
        <v>71</v>
      </c>
      <c r="B18" s="42" t="s">
        <v>52</v>
      </c>
      <c r="C18" s="43" t="s">
        <v>72</v>
      </c>
      <c r="D18" s="44">
        <f t="shared" si="6"/>
        <v>13180</v>
      </c>
      <c r="E18" s="44">
        <f t="shared" si="0"/>
        <v>6590</v>
      </c>
      <c r="F18" s="44">
        <f t="shared" si="1"/>
        <v>4393</v>
      </c>
      <c r="G18" s="44">
        <f t="shared" si="2"/>
        <v>26360</v>
      </c>
      <c r="H18" s="44">
        <f t="shared" si="3"/>
        <v>8786</v>
      </c>
      <c r="I18" s="44">
        <f t="shared" si="4"/>
        <v>9885</v>
      </c>
      <c r="J18" s="44">
        <f t="shared" si="5"/>
        <v>7908</v>
      </c>
      <c r="K18" s="45"/>
      <c r="L18" s="45"/>
      <c r="M18" s="37"/>
    </row>
    <row r="19" spans="1:13" ht="24" customHeight="1" x14ac:dyDescent="0.15">
      <c r="A19" s="41" t="s">
        <v>79</v>
      </c>
      <c r="B19" s="42" t="s">
        <v>52</v>
      </c>
      <c r="C19" s="43" t="s">
        <v>73</v>
      </c>
      <c r="D19" s="44">
        <f t="shared" si="6"/>
        <v>14000</v>
      </c>
      <c r="E19" s="44">
        <f t="shared" si="0"/>
        <v>7000</v>
      </c>
      <c r="F19" s="44">
        <f t="shared" si="1"/>
        <v>4666</v>
      </c>
      <c r="G19" s="44">
        <f t="shared" si="2"/>
        <v>28000</v>
      </c>
      <c r="H19" s="44">
        <f t="shared" si="3"/>
        <v>9333</v>
      </c>
      <c r="I19" s="44">
        <f t="shared" si="4"/>
        <v>10500</v>
      </c>
      <c r="J19" s="44">
        <f t="shared" si="5"/>
        <v>8400</v>
      </c>
      <c r="K19" s="45"/>
      <c r="L19" s="45"/>
      <c r="M19" s="37"/>
    </row>
    <row r="20" spans="1:13" ht="24" customHeight="1" x14ac:dyDescent="0.15">
      <c r="A20" s="37"/>
      <c r="B20" s="40"/>
      <c r="C20" s="37"/>
      <c r="D20" s="45"/>
      <c r="E20" s="45"/>
      <c r="F20" s="45"/>
      <c r="G20" s="45"/>
      <c r="H20" s="45"/>
      <c r="I20" s="45"/>
      <c r="J20" s="45"/>
      <c r="K20" s="45"/>
      <c r="L20" s="45"/>
      <c r="M20" s="37"/>
    </row>
    <row r="21" spans="1:13" ht="24" customHeight="1" x14ac:dyDescent="0.15">
      <c r="A21" s="50" t="s">
        <v>97</v>
      </c>
      <c r="B21" s="55"/>
      <c r="C21" s="56"/>
    </row>
    <row r="22" spans="1:13" ht="24" customHeight="1" x14ac:dyDescent="0.15">
      <c r="A22" s="220" t="s">
        <v>80</v>
      </c>
      <c r="B22" s="221"/>
      <c r="C22" s="222"/>
      <c r="D22" s="226" t="s">
        <v>88</v>
      </c>
      <c r="E22" s="227"/>
      <c r="F22" s="228"/>
      <c r="G22" s="229" t="s">
        <v>89</v>
      </c>
      <c r="H22" s="229"/>
      <c r="I22" s="229" t="s">
        <v>90</v>
      </c>
      <c r="J22" s="229"/>
      <c r="K22" s="37"/>
      <c r="L22" s="37"/>
      <c r="M22" s="37"/>
    </row>
    <row r="23" spans="1:13" s="35" customFormat="1" ht="35.25" customHeight="1" x14ac:dyDescent="0.15">
      <c r="A23" s="223"/>
      <c r="B23" s="224"/>
      <c r="C23" s="225"/>
      <c r="D23" s="48" t="s">
        <v>96</v>
      </c>
      <c r="E23" s="39" t="s">
        <v>92</v>
      </c>
      <c r="F23" s="39" t="s">
        <v>93</v>
      </c>
      <c r="G23" s="38" t="s">
        <v>91</v>
      </c>
      <c r="H23" s="39" t="s">
        <v>93</v>
      </c>
      <c r="I23" s="39" t="s">
        <v>94</v>
      </c>
      <c r="J23" s="39" t="s">
        <v>95</v>
      </c>
      <c r="K23" s="40"/>
      <c r="L23" s="40"/>
      <c r="M23" s="40"/>
    </row>
    <row r="24" spans="1:13" ht="24" customHeight="1" x14ac:dyDescent="0.15">
      <c r="A24" s="41">
        <v>0</v>
      </c>
      <c r="B24" s="42" t="s">
        <v>52</v>
      </c>
      <c r="C24" s="47" t="s">
        <v>68</v>
      </c>
      <c r="D24" s="44">
        <v>800</v>
      </c>
      <c r="E24" s="44">
        <f>SUM(D24/2)</f>
        <v>400</v>
      </c>
      <c r="F24" s="44">
        <f>ROUNDDOWN(D24/3,0)</f>
        <v>266</v>
      </c>
      <c r="G24" s="44">
        <f>SUM(D24*2)</f>
        <v>1600</v>
      </c>
      <c r="H24" s="44">
        <f>ROUNDDOWN(D24*2/3,0)</f>
        <v>533</v>
      </c>
      <c r="I24" s="44">
        <f>ROUNDDOWN(D24*3/4,0)</f>
        <v>600</v>
      </c>
      <c r="J24" s="44">
        <f>ROUNDDOWN(D24*3/5,0)</f>
        <v>480</v>
      </c>
      <c r="K24" s="45"/>
      <c r="L24" s="45"/>
      <c r="M24" s="37"/>
    </row>
    <row r="25" spans="1:13" ht="24" customHeight="1" x14ac:dyDescent="0.15">
      <c r="A25" s="46" t="s">
        <v>69</v>
      </c>
      <c r="B25" s="42" t="s">
        <v>52</v>
      </c>
      <c r="C25" s="43" t="s">
        <v>54</v>
      </c>
      <c r="D25" s="44">
        <v>1500</v>
      </c>
      <c r="E25" s="44">
        <f t="shared" ref="E25:E36" si="7">SUM(D25/2)</f>
        <v>750</v>
      </c>
      <c r="F25" s="44">
        <f t="shared" ref="F25:F36" si="8">ROUNDDOWN(D25/3,0)</f>
        <v>500</v>
      </c>
      <c r="G25" s="44">
        <f t="shared" ref="G25:G36" si="9">SUM(D25*2)</f>
        <v>3000</v>
      </c>
      <c r="H25" s="44">
        <f t="shared" ref="H25:H36" si="10">ROUNDDOWN(D25*2/3,0)</f>
        <v>1000</v>
      </c>
      <c r="I25" s="44">
        <f t="shared" ref="I25:I36" si="11">ROUNDDOWN(D25*3/4,0)</f>
        <v>1125</v>
      </c>
      <c r="J25" s="44">
        <f t="shared" ref="J25:J36" si="12">ROUNDDOWN(D25*3/5,0)</f>
        <v>900</v>
      </c>
      <c r="K25" s="45"/>
      <c r="L25" s="45"/>
      <c r="M25" s="37"/>
    </row>
    <row r="26" spans="1:13" ht="24" customHeight="1" x14ac:dyDescent="0.15">
      <c r="A26" s="41" t="s">
        <v>74</v>
      </c>
      <c r="B26" s="42" t="s">
        <v>52</v>
      </c>
      <c r="C26" s="43" t="s">
        <v>55</v>
      </c>
      <c r="D26" s="44">
        <v>2250</v>
      </c>
      <c r="E26" s="44">
        <f t="shared" si="7"/>
        <v>1125</v>
      </c>
      <c r="F26" s="44">
        <f t="shared" si="8"/>
        <v>750</v>
      </c>
      <c r="G26" s="44">
        <f t="shared" si="9"/>
        <v>4500</v>
      </c>
      <c r="H26" s="44">
        <f t="shared" si="10"/>
        <v>1500</v>
      </c>
      <c r="I26" s="44">
        <f t="shared" si="11"/>
        <v>1687</v>
      </c>
      <c r="J26" s="44">
        <f t="shared" si="12"/>
        <v>1350</v>
      </c>
      <c r="K26" s="45"/>
      <c r="L26" s="45"/>
      <c r="M26" s="37"/>
    </row>
    <row r="27" spans="1:13" ht="24" customHeight="1" x14ac:dyDescent="0.15">
      <c r="A27" s="41" t="s">
        <v>56</v>
      </c>
      <c r="B27" s="42" t="s">
        <v>52</v>
      </c>
      <c r="C27" s="43" t="s">
        <v>58</v>
      </c>
      <c r="D27" s="44">
        <f>SUM(D26+750)</f>
        <v>3000</v>
      </c>
      <c r="E27" s="44">
        <f t="shared" si="7"/>
        <v>1500</v>
      </c>
      <c r="F27" s="44">
        <f t="shared" si="8"/>
        <v>1000</v>
      </c>
      <c r="G27" s="44">
        <f t="shared" si="9"/>
        <v>6000</v>
      </c>
      <c r="H27" s="44">
        <f t="shared" si="10"/>
        <v>2000</v>
      </c>
      <c r="I27" s="44">
        <f t="shared" si="11"/>
        <v>2250</v>
      </c>
      <c r="J27" s="44">
        <f t="shared" si="12"/>
        <v>1800</v>
      </c>
      <c r="K27" s="45"/>
      <c r="L27" s="45"/>
      <c r="M27" s="37"/>
    </row>
    <row r="28" spans="1:13" ht="24" customHeight="1" x14ac:dyDescent="0.15">
      <c r="A28" s="41" t="s">
        <v>75</v>
      </c>
      <c r="B28" s="42" t="s">
        <v>52</v>
      </c>
      <c r="C28" s="43" t="s">
        <v>59</v>
      </c>
      <c r="D28" s="44">
        <f t="shared" ref="D28:D36" si="13">SUM(D27+750)</f>
        <v>3750</v>
      </c>
      <c r="E28" s="44">
        <f t="shared" si="7"/>
        <v>1875</v>
      </c>
      <c r="F28" s="44">
        <f t="shared" si="8"/>
        <v>1250</v>
      </c>
      <c r="G28" s="44">
        <f t="shared" si="9"/>
        <v>7500</v>
      </c>
      <c r="H28" s="44">
        <f t="shared" si="10"/>
        <v>2500</v>
      </c>
      <c r="I28" s="44">
        <f t="shared" si="11"/>
        <v>2812</v>
      </c>
      <c r="J28" s="44">
        <f t="shared" si="12"/>
        <v>2250</v>
      </c>
      <c r="K28" s="45"/>
      <c r="L28" s="45"/>
      <c r="M28" s="37"/>
    </row>
    <row r="29" spans="1:13" ht="24" customHeight="1" x14ac:dyDescent="0.15">
      <c r="A29" s="41" t="s">
        <v>60</v>
      </c>
      <c r="B29" s="42" t="s">
        <v>52</v>
      </c>
      <c r="C29" s="43" t="s">
        <v>61</v>
      </c>
      <c r="D29" s="44">
        <f t="shared" si="13"/>
        <v>4500</v>
      </c>
      <c r="E29" s="44">
        <f t="shared" si="7"/>
        <v>2250</v>
      </c>
      <c r="F29" s="44">
        <f t="shared" si="8"/>
        <v>1500</v>
      </c>
      <c r="G29" s="44">
        <f t="shared" si="9"/>
        <v>9000</v>
      </c>
      <c r="H29" s="44">
        <f t="shared" si="10"/>
        <v>3000</v>
      </c>
      <c r="I29" s="44">
        <f t="shared" si="11"/>
        <v>3375</v>
      </c>
      <c r="J29" s="44">
        <f t="shared" si="12"/>
        <v>2700</v>
      </c>
      <c r="K29" s="45"/>
      <c r="L29" s="45"/>
      <c r="M29" s="37"/>
    </row>
    <row r="30" spans="1:13" ht="24" customHeight="1" x14ac:dyDescent="0.15">
      <c r="A30" s="41" t="s">
        <v>76</v>
      </c>
      <c r="B30" s="42" t="s">
        <v>52</v>
      </c>
      <c r="C30" s="43" t="s">
        <v>62</v>
      </c>
      <c r="D30" s="44">
        <f t="shared" si="13"/>
        <v>5250</v>
      </c>
      <c r="E30" s="44">
        <f t="shared" si="7"/>
        <v>2625</v>
      </c>
      <c r="F30" s="44">
        <f t="shared" si="8"/>
        <v>1750</v>
      </c>
      <c r="G30" s="44">
        <f t="shared" si="9"/>
        <v>10500</v>
      </c>
      <c r="H30" s="44">
        <f t="shared" si="10"/>
        <v>3500</v>
      </c>
      <c r="I30" s="44">
        <f t="shared" si="11"/>
        <v>3937</v>
      </c>
      <c r="J30" s="44">
        <f t="shared" si="12"/>
        <v>3150</v>
      </c>
      <c r="K30" s="45"/>
      <c r="L30" s="45"/>
      <c r="M30" s="37"/>
    </row>
    <row r="31" spans="1:13" ht="24" customHeight="1" x14ac:dyDescent="0.15">
      <c r="A31" s="41" t="s">
        <v>63</v>
      </c>
      <c r="B31" s="42" t="s">
        <v>52</v>
      </c>
      <c r="C31" s="43" t="s">
        <v>64</v>
      </c>
      <c r="D31" s="44">
        <f t="shared" si="13"/>
        <v>6000</v>
      </c>
      <c r="E31" s="44">
        <f t="shared" si="7"/>
        <v>3000</v>
      </c>
      <c r="F31" s="44">
        <f t="shared" si="8"/>
        <v>2000</v>
      </c>
      <c r="G31" s="44">
        <f t="shared" si="9"/>
        <v>12000</v>
      </c>
      <c r="H31" s="44">
        <f t="shared" si="10"/>
        <v>4000</v>
      </c>
      <c r="I31" s="44">
        <f t="shared" si="11"/>
        <v>4500</v>
      </c>
      <c r="J31" s="44">
        <f t="shared" si="12"/>
        <v>3600</v>
      </c>
      <c r="K31" s="45"/>
      <c r="L31" s="45"/>
      <c r="M31" s="37"/>
    </row>
    <row r="32" spans="1:13" ht="24" customHeight="1" x14ac:dyDescent="0.15">
      <c r="A32" s="41" t="s">
        <v>77</v>
      </c>
      <c r="B32" s="42" t="s">
        <v>52</v>
      </c>
      <c r="C32" s="43" t="s">
        <v>65</v>
      </c>
      <c r="D32" s="44">
        <f t="shared" si="13"/>
        <v>6750</v>
      </c>
      <c r="E32" s="44">
        <f t="shared" si="7"/>
        <v>3375</v>
      </c>
      <c r="F32" s="44">
        <f t="shared" si="8"/>
        <v>2250</v>
      </c>
      <c r="G32" s="44">
        <f t="shared" si="9"/>
        <v>13500</v>
      </c>
      <c r="H32" s="44">
        <f t="shared" si="10"/>
        <v>4500</v>
      </c>
      <c r="I32" s="44">
        <f t="shared" si="11"/>
        <v>5062</v>
      </c>
      <c r="J32" s="44">
        <f t="shared" si="12"/>
        <v>4050</v>
      </c>
      <c r="K32" s="45"/>
      <c r="L32" s="45"/>
      <c r="M32" s="37"/>
    </row>
    <row r="33" spans="1:13" ht="24" customHeight="1" x14ac:dyDescent="0.15">
      <c r="A33" s="41" t="s">
        <v>66</v>
      </c>
      <c r="B33" s="42" t="s">
        <v>52</v>
      </c>
      <c r="C33" s="43" t="s">
        <v>67</v>
      </c>
      <c r="D33" s="44">
        <f t="shared" si="13"/>
        <v>7500</v>
      </c>
      <c r="E33" s="44">
        <f t="shared" si="7"/>
        <v>3750</v>
      </c>
      <c r="F33" s="44">
        <f t="shared" si="8"/>
        <v>2500</v>
      </c>
      <c r="G33" s="44">
        <f t="shared" si="9"/>
        <v>15000</v>
      </c>
      <c r="H33" s="44">
        <f t="shared" si="10"/>
        <v>5000</v>
      </c>
      <c r="I33" s="44">
        <f t="shared" si="11"/>
        <v>5625</v>
      </c>
      <c r="J33" s="44">
        <f t="shared" si="12"/>
        <v>4500</v>
      </c>
      <c r="K33" s="45"/>
      <c r="L33" s="45"/>
      <c r="M33" s="37"/>
    </row>
    <row r="34" spans="1:13" ht="24" customHeight="1" x14ac:dyDescent="0.15">
      <c r="A34" s="41" t="s">
        <v>78</v>
      </c>
      <c r="B34" s="42" t="s">
        <v>52</v>
      </c>
      <c r="C34" s="43" t="s">
        <v>70</v>
      </c>
      <c r="D34" s="44">
        <f t="shared" si="13"/>
        <v>8250</v>
      </c>
      <c r="E34" s="44">
        <f t="shared" si="7"/>
        <v>4125</v>
      </c>
      <c r="F34" s="44">
        <f t="shared" si="8"/>
        <v>2750</v>
      </c>
      <c r="G34" s="44">
        <f t="shared" si="9"/>
        <v>16500</v>
      </c>
      <c r="H34" s="44">
        <f t="shared" si="10"/>
        <v>5500</v>
      </c>
      <c r="I34" s="44">
        <f t="shared" si="11"/>
        <v>6187</v>
      </c>
      <c r="J34" s="44">
        <f t="shared" si="12"/>
        <v>4950</v>
      </c>
      <c r="K34" s="45"/>
      <c r="L34" s="45"/>
      <c r="M34" s="37"/>
    </row>
    <row r="35" spans="1:13" ht="24" customHeight="1" x14ac:dyDescent="0.15">
      <c r="A35" s="41" t="s">
        <v>71</v>
      </c>
      <c r="B35" s="42" t="s">
        <v>52</v>
      </c>
      <c r="C35" s="43" t="s">
        <v>72</v>
      </c>
      <c r="D35" s="44">
        <f t="shared" si="13"/>
        <v>9000</v>
      </c>
      <c r="E35" s="44">
        <f t="shared" si="7"/>
        <v>4500</v>
      </c>
      <c r="F35" s="44">
        <f t="shared" si="8"/>
        <v>3000</v>
      </c>
      <c r="G35" s="44">
        <f t="shared" si="9"/>
        <v>18000</v>
      </c>
      <c r="H35" s="44">
        <f t="shared" si="10"/>
        <v>6000</v>
      </c>
      <c r="I35" s="44">
        <f t="shared" si="11"/>
        <v>6750</v>
      </c>
      <c r="J35" s="44">
        <f t="shared" si="12"/>
        <v>5400</v>
      </c>
      <c r="K35" s="45"/>
      <c r="L35" s="45"/>
      <c r="M35" s="37"/>
    </row>
    <row r="36" spans="1:13" ht="24" customHeight="1" x14ac:dyDescent="0.15">
      <c r="A36" s="41" t="s">
        <v>79</v>
      </c>
      <c r="B36" s="42" t="s">
        <v>52</v>
      </c>
      <c r="C36" s="43" t="s">
        <v>73</v>
      </c>
      <c r="D36" s="44">
        <f t="shared" si="13"/>
        <v>9750</v>
      </c>
      <c r="E36" s="44">
        <f t="shared" si="7"/>
        <v>4875</v>
      </c>
      <c r="F36" s="44">
        <f t="shared" si="8"/>
        <v>3250</v>
      </c>
      <c r="G36" s="44">
        <f t="shared" si="9"/>
        <v>19500</v>
      </c>
      <c r="H36" s="44">
        <f t="shared" si="10"/>
        <v>6500</v>
      </c>
      <c r="I36" s="44">
        <f t="shared" si="11"/>
        <v>7312</v>
      </c>
      <c r="J36" s="44">
        <f t="shared" si="12"/>
        <v>5850</v>
      </c>
      <c r="K36" s="45"/>
      <c r="L36" s="45"/>
      <c r="M36" s="37"/>
    </row>
    <row r="37" spans="1:13" ht="24" customHeight="1" x14ac:dyDescent="0.15">
      <c r="A37" s="37"/>
      <c r="B37" s="40"/>
      <c r="C37" s="37"/>
      <c r="D37" s="45"/>
      <c r="E37" s="45"/>
      <c r="F37" s="45"/>
      <c r="G37" s="45"/>
      <c r="H37" s="45"/>
      <c r="I37" s="45"/>
      <c r="J37" s="45"/>
      <c r="K37" s="45"/>
      <c r="L37" s="45"/>
      <c r="M37" s="37"/>
    </row>
    <row r="38" spans="1:13" ht="24" customHeight="1" x14ac:dyDescent="0.15">
      <c r="A38" s="61" t="s">
        <v>107</v>
      </c>
      <c r="B38" s="40"/>
      <c r="C38" s="37"/>
      <c r="D38" s="45"/>
      <c r="E38" s="45"/>
      <c r="F38" s="45"/>
      <c r="G38" s="45"/>
      <c r="H38" s="45"/>
      <c r="I38" s="45"/>
      <c r="J38" s="45"/>
      <c r="K38" s="45"/>
      <c r="L38" s="45"/>
      <c r="M38" s="37"/>
    </row>
    <row r="39" spans="1:13" ht="24" customHeight="1" x14ac:dyDescent="0.15">
      <c r="A39" s="61" t="s">
        <v>102</v>
      </c>
      <c r="B39" s="40"/>
      <c r="C39" s="37"/>
      <c r="D39" s="45"/>
      <c r="E39" s="45"/>
      <c r="F39" s="45"/>
      <c r="G39" s="45"/>
      <c r="H39" s="45"/>
      <c r="I39" s="45"/>
      <c r="J39" s="45"/>
      <c r="K39" s="45"/>
      <c r="L39" s="45"/>
      <c r="M39" s="37"/>
    </row>
    <row r="40" spans="1:13" ht="24" customHeight="1" x14ac:dyDescent="0.15">
      <c r="A40" s="61"/>
      <c r="B40" s="40"/>
      <c r="C40" s="37"/>
      <c r="D40" s="45"/>
      <c r="E40" s="45"/>
      <c r="F40" s="45"/>
      <c r="G40" s="45"/>
      <c r="H40" s="45"/>
      <c r="I40" s="45"/>
      <c r="J40" s="45"/>
      <c r="K40" s="45"/>
      <c r="L40" s="45"/>
      <c r="M40" s="37"/>
    </row>
    <row r="41" spans="1:13" ht="24" customHeight="1" x14ac:dyDescent="0.15">
      <c r="A41" s="61" t="s">
        <v>103</v>
      </c>
      <c r="B41" s="40"/>
      <c r="C41" s="53"/>
      <c r="D41" s="45"/>
      <c r="E41" s="45"/>
      <c r="F41" s="45"/>
      <c r="G41" s="45"/>
      <c r="H41" s="45"/>
      <c r="I41" s="45"/>
      <c r="J41" s="45"/>
      <c r="K41" s="45"/>
      <c r="L41" s="45"/>
      <c r="M41" s="37"/>
    </row>
    <row r="42" spans="1:13" ht="24" customHeight="1" x14ac:dyDescent="0.15">
      <c r="A42" s="37"/>
      <c r="B42" s="40"/>
      <c r="C42" s="37"/>
      <c r="D42" s="45"/>
      <c r="E42" s="45"/>
      <c r="F42" s="45"/>
      <c r="G42" s="45"/>
      <c r="H42" s="45"/>
      <c r="I42" s="45"/>
      <c r="J42" s="45"/>
      <c r="K42" s="45"/>
      <c r="L42" s="45"/>
      <c r="M42" s="37"/>
    </row>
    <row r="43" spans="1:13" ht="24" customHeight="1" x14ac:dyDescent="0.15">
      <c r="A43" s="37"/>
      <c r="B43" s="40"/>
      <c r="C43" s="37"/>
      <c r="D43" s="45"/>
      <c r="E43" s="45"/>
      <c r="F43" s="45"/>
      <c r="G43" s="45"/>
      <c r="H43" s="45"/>
      <c r="I43" s="45"/>
      <c r="J43" s="45"/>
      <c r="K43" s="45"/>
      <c r="L43" s="45"/>
      <c r="M43" s="37"/>
    </row>
    <row r="44" spans="1:13" ht="24" customHeight="1" x14ac:dyDescent="0.15">
      <c r="A44" s="50" t="s">
        <v>99</v>
      </c>
      <c r="B44" s="55"/>
      <c r="C44" s="56"/>
      <c r="D44" s="52"/>
      <c r="E44" s="54" t="s">
        <v>105</v>
      </c>
      <c r="F44" s="54"/>
      <c r="G44" s="49"/>
    </row>
    <row r="45" spans="1:13" ht="24" customHeight="1" x14ac:dyDescent="0.15">
      <c r="A45" s="220" t="s">
        <v>80</v>
      </c>
      <c r="B45" s="221"/>
      <c r="C45" s="222"/>
      <c r="D45" s="226" t="s">
        <v>88</v>
      </c>
      <c r="E45" s="227"/>
      <c r="F45" s="228"/>
      <c r="G45" s="229" t="s">
        <v>89</v>
      </c>
      <c r="H45" s="229"/>
      <c r="I45" s="229" t="s">
        <v>90</v>
      </c>
      <c r="J45" s="229"/>
    </row>
    <row r="46" spans="1:13" ht="35.25" customHeight="1" x14ac:dyDescent="0.15">
      <c r="A46" s="223"/>
      <c r="B46" s="224"/>
      <c r="C46" s="225"/>
      <c r="D46" s="48" t="s">
        <v>96</v>
      </c>
      <c r="E46" s="39" t="s">
        <v>92</v>
      </c>
      <c r="F46" s="39" t="s">
        <v>93</v>
      </c>
      <c r="G46" s="38" t="s">
        <v>91</v>
      </c>
      <c r="H46" s="39" t="s">
        <v>93</v>
      </c>
      <c r="I46" s="39" t="s">
        <v>94</v>
      </c>
      <c r="J46" s="39" t="s">
        <v>95</v>
      </c>
    </row>
    <row r="47" spans="1:13" ht="24" customHeight="1" x14ac:dyDescent="0.15">
      <c r="A47" s="46" t="s">
        <v>108</v>
      </c>
      <c r="B47" s="42" t="s">
        <v>52</v>
      </c>
      <c r="C47" s="47" t="s">
        <v>101</v>
      </c>
      <c r="D47" s="44">
        <v>300</v>
      </c>
      <c r="E47" s="44">
        <f>SUM(D47/2)</f>
        <v>150</v>
      </c>
      <c r="F47" s="44">
        <f>ROUNDDOWN(D47/3,0)</f>
        <v>100</v>
      </c>
      <c r="G47" s="44">
        <f>SUM(D47*2)</f>
        <v>600</v>
      </c>
      <c r="H47" s="44">
        <f>ROUNDDOWN(D47*2/3,0)</f>
        <v>200</v>
      </c>
      <c r="I47" s="44">
        <f>ROUNDDOWN(D47*3/4,0)</f>
        <v>225</v>
      </c>
      <c r="J47" s="44">
        <f>ROUNDDOWN(D47*3/5,0)</f>
        <v>180</v>
      </c>
    </row>
    <row r="48" spans="1:13" ht="24" customHeight="1" x14ac:dyDescent="0.15">
      <c r="A48" s="46" t="s">
        <v>81</v>
      </c>
      <c r="B48" s="42" t="s">
        <v>52</v>
      </c>
      <c r="C48" s="47" t="s">
        <v>82</v>
      </c>
      <c r="D48" s="44">
        <v>600</v>
      </c>
      <c r="E48" s="44">
        <f t="shared" ref="E48:E53" si="14">SUM(D48/2)</f>
        <v>300</v>
      </c>
      <c r="F48" s="44">
        <f t="shared" ref="F48:F53" si="15">ROUNDDOWN(D48/3,0)</f>
        <v>200</v>
      </c>
      <c r="G48" s="44">
        <f t="shared" ref="G48:G53" si="16">SUM(D48*2)</f>
        <v>1200</v>
      </c>
      <c r="H48" s="44">
        <f t="shared" ref="H48:H53" si="17">ROUNDDOWN(D48*2/3,0)</f>
        <v>400</v>
      </c>
      <c r="I48" s="44">
        <f t="shared" ref="I48:I53" si="18">ROUNDDOWN(D48*3/4,0)</f>
        <v>450</v>
      </c>
      <c r="J48" s="44">
        <f t="shared" ref="J48:J53" si="19">ROUNDDOWN(D48*3/5,0)</f>
        <v>360</v>
      </c>
    </row>
    <row r="49" spans="1:10" ht="24" customHeight="1" x14ac:dyDescent="0.15">
      <c r="A49" s="46" t="s">
        <v>87</v>
      </c>
      <c r="B49" s="42" t="s">
        <v>52</v>
      </c>
      <c r="C49" s="47" t="s">
        <v>83</v>
      </c>
      <c r="D49" s="44">
        <v>900</v>
      </c>
      <c r="E49" s="44">
        <f t="shared" si="14"/>
        <v>450</v>
      </c>
      <c r="F49" s="44">
        <f t="shared" si="15"/>
        <v>300</v>
      </c>
      <c r="G49" s="44">
        <f t="shared" si="16"/>
        <v>1800</v>
      </c>
      <c r="H49" s="44">
        <f t="shared" si="17"/>
        <v>600</v>
      </c>
      <c r="I49" s="44">
        <f t="shared" si="18"/>
        <v>675</v>
      </c>
      <c r="J49" s="44">
        <f t="shared" si="19"/>
        <v>540</v>
      </c>
    </row>
    <row r="50" spans="1:10" ht="24" customHeight="1" x14ac:dyDescent="0.15">
      <c r="A50" s="46" t="s">
        <v>84</v>
      </c>
      <c r="B50" s="42" t="s">
        <v>52</v>
      </c>
      <c r="C50" s="43" t="s">
        <v>54</v>
      </c>
      <c r="D50" s="44">
        <v>1200</v>
      </c>
      <c r="E50" s="44">
        <f t="shared" si="14"/>
        <v>600</v>
      </c>
      <c r="F50" s="44">
        <f t="shared" si="15"/>
        <v>400</v>
      </c>
      <c r="G50" s="44">
        <f t="shared" si="16"/>
        <v>2400</v>
      </c>
      <c r="H50" s="44">
        <f t="shared" si="17"/>
        <v>800</v>
      </c>
      <c r="I50" s="44">
        <f t="shared" si="18"/>
        <v>900</v>
      </c>
      <c r="J50" s="44">
        <f t="shared" si="19"/>
        <v>720</v>
      </c>
    </row>
    <row r="51" spans="1:10" ht="24" customHeight="1" x14ac:dyDescent="0.15">
      <c r="A51" s="41" t="s">
        <v>74</v>
      </c>
      <c r="B51" s="42" t="s">
        <v>52</v>
      </c>
      <c r="C51" s="43" t="s">
        <v>85</v>
      </c>
      <c r="D51" s="44">
        <v>1500</v>
      </c>
      <c r="E51" s="44">
        <f t="shared" si="14"/>
        <v>750</v>
      </c>
      <c r="F51" s="44">
        <f t="shared" si="15"/>
        <v>500</v>
      </c>
      <c r="G51" s="44">
        <f t="shared" si="16"/>
        <v>3000</v>
      </c>
      <c r="H51" s="44">
        <f t="shared" si="17"/>
        <v>1000</v>
      </c>
      <c r="I51" s="44">
        <f t="shared" si="18"/>
        <v>1125</v>
      </c>
      <c r="J51" s="44">
        <f t="shared" si="19"/>
        <v>900</v>
      </c>
    </row>
    <row r="52" spans="1:10" ht="24" customHeight="1" x14ac:dyDescent="0.15">
      <c r="A52" s="41" t="s">
        <v>86</v>
      </c>
      <c r="B52" s="42" t="s">
        <v>52</v>
      </c>
      <c r="C52" s="43" t="s">
        <v>55</v>
      </c>
      <c r="D52" s="44">
        <v>1800</v>
      </c>
      <c r="E52" s="44">
        <f t="shared" si="14"/>
        <v>900</v>
      </c>
      <c r="F52" s="44">
        <f t="shared" si="15"/>
        <v>600</v>
      </c>
      <c r="G52" s="44">
        <f t="shared" si="16"/>
        <v>3600</v>
      </c>
      <c r="H52" s="44">
        <f t="shared" si="17"/>
        <v>1200</v>
      </c>
      <c r="I52" s="44">
        <f t="shared" si="18"/>
        <v>1350</v>
      </c>
      <c r="J52" s="44">
        <f t="shared" si="19"/>
        <v>1080</v>
      </c>
    </row>
    <row r="53" spans="1:10" ht="24" customHeight="1" x14ac:dyDescent="0.15">
      <c r="A53" s="41" t="s">
        <v>76</v>
      </c>
      <c r="B53" s="42" t="s">
        <v>52</v>
      </c>
      <c r="C53" s="43" t="s">
        <v>62</v>
      </c>
      <c r="D53" s="44">
        <v>2100</v>
      </c>
      <c r="E53" s="44">
        <f t="shared" si="14"/>
        <v>1050</v>
      </c>
      <c r="F53" s="44">
        <f t="shared" si="15"/>
        <v>700</v>
      </c>
      <c r="G53" s="44">
        <f t="shared" si="16"/>
        <v>4200</v>
      </c>
      <c r="H53" s="44">
        <f t="shared" si="17"/>
        <v>1400</v>
      </c>
      <c r="I53" s="44">
        <f t="shared" si="18"/>
        <v>1575</v>
      </c>
      <c r="J53" s="44">
        <f t="shared" si="19"/>
        <v>1260</v>
      </c>
    </row>
    <row r="54" spans="1:10" ht="24" customHeight="1" x14ac:dyDescent="0.15">
      <c r="A54" s="37"/>
      <c r="B54" s="40"/>
      <c r="C54" s="37"/>
      <c r="D54" s="45"/>
      <c r="E54" s="45"/>
      <c r="F54" s="45"/>
      <c r="G54" s="45"/>
      <c r="H54" s="45"/>
      <c r="I54" s="45"/>
      <c r="J54" s="45"/>
    </row>
    <row r="55" spans="1:10" ht="24" customHeight="1" x14ac:dyDescent="0.15">
      <c r="A55" s="61" t="s">
        <v>104</v>
      </c>
      <c r="B55" s="40"/>
      <c r="C55" s="37"/>
      <c r="D55" s="45"/>
      <c r="E55" s="45"/>
      <c r="F55" s="45"/>
      <c r="G55" s="45"/>
      <c r="H55" s="45"/>
      <c r="I55" s="45"/>
      <c r="J55" s="45"/>
    </row>
    <row r="58" spans="1:10" ht="28.5" customHeight="1" x14ac:dyDescent="0.15">
      <c r="A58" s="230"/>
      <c r="B58" s="230"/>
      <c r="C58" s="230"/>
      <c r="D58" s="230"/>
      <c r="E58" s="230"/>
      <c r="F58" s="230"/>
      <c r="G58" s="230"/>
      <c r="H58" s="230"/>
      <c r="I58" s="230"/>
      <c r="J58" s="230"/>
    </row>
    <row r="59" spans="1:10" ht="28.5" customHeight="1" x14ac:dyDescent="0.15">
      <c r="A59" s="62"/>
      <c r="B59" s="62"/>
      <c r="C59" s="63"/>
      <c r="D59" s="62"/>
      <c r="E59" s="64"/>
    </row>
    <row r="60" spans="1:10" ht="28.5" customHeight="1" x14ac:dyDescent="0.15">
      <c r="A60" s="231"/>
      <c r="B60" s="231"/>
      <c r="C60" s="231"/>
      <c r="D60" s="65"/>
      <c r="E60" s="62"/>
    </row>
    <row r="61" spans="1:10" ht="28.5" customHeight="1" x14ac:dyDescent="0.15">
      <c r="A61" s="37"/>
      <c r="B61" s="40"/>
      <c r="C61" s="66"/>
      <c r="D61" s="45"/>
      <c r="E61" s="62"/>
    </row>
    <row r="62" spans="1:10" ht="28.5" customHeight="1" x14ac:dyDescent="0.15">
      <c r="A62" s="66"/>
      <c r="B62" s="40"/>
      <c r="C62" s="66"/>
      <c r="D62" s="45"/>
      <c r="E62" s="62"/>
    </row>
    <row r="63" spans="1:10" ht="28.5" customHeight="1" x14ac:dyDescent="0.15">
      <c r="A63" s="66"/>
      <c r="B63" s="40"/>
      <c r="C63" s="66"/>
      <c r="D63" s="45"/>
      <c r="E63" s="62"/>
    </row>
    <row r="64" spans="1:10" ht="28.5" customHeight="1" x14ac:dyDescent="0.15">
      <c r="A64" s="37"/>
      <c r="B64" s="40"/>
      <c r="C64" s="37"/>
      <c r="D64" s="45"/>
      <c r="E64" s="62"/>
    </row>
    <row r="65" spans="1:5" ht="28.5" customHeight="1" x14ac:dyDescent="0.15">
      <c r="A65" s="37"/>
      <c r="B65" s="40"/>
      <c r="C65" s="37"/>
      <c r="D65" s="45"/>
      <c r="E65" s="62"/>
    </row>
    <row r="66" spans="1:5" ht="28.5" customHeight="1" x14ac:dyDescent="0.15">
      <c r="A66" s="37"/>
      <c r="B66" s="40"/>
      <c r="C66" s="37"/>
      <c r="D66" s="45"/>
      <c r="E66" s="62"/>
    </row>
    <row r="67" spans="1:5" ht="28.5" customHeight="1" x14ac:dyDescent="0.15">
      <c r="A67" s="37"/>
      <c r="B67" s="40"/>
      <c r="C67" s="37"/>
      <c r="D67" s="45"/>
      <c r="E67" s="62"/>
    </row>
    <row r="68" spans="1:5" ht="28.5" customHeight="1" x14ac:dyDescent="0.15">
      <c r="A68" s="62"/>
      <c r="B68" s="63"/>
      <c r="C68" s="62"/>
      <c r="D68" s="64"/>
      <c r="E68" s="62"/>
    </row>
    <row r="69" spans="1:5" ht="28.5" customHeight="1" x14ac:dyDescent="0.15">
      <c r="A69" s="62"/>
      <c r="B69" s="63"/>
      <c r="C69" s="62"/>
      <c r="D69" s="64"/>
      <c r="E69" s="62"/>
    </row>
    <row r="70" spans="1:5" ht="28.5" customHeight="1" x14ac:dyDescent="0.15">
      <c r="A70" s="62"/>
      <c r="B70" s="63"/>
      <c r="C70" s="62"/>
      <c r="D70" s="64"/>
      <c r="E70" s="62"/>
    </row>
    <row r="71" spans="1:5" ht="28.5" customHeight="1" x14ac:dyDescent="0.15">
      <c r="A71" s="62"/>
      <c r="B71" s="63"/>
      <c r="C71" s="62"/>
      <c r="D71" s="64"/>
      <c r="E71" s="62"/>
    </row>
    <row r="72" spans="1:5" ht="28.5" customHeight="1" x14ac:dyDescent="0.15">
      <c r="A72" s="62"/>
      <c r="B72" s="63"/>
      <c r="C72" s="62"/>
      <c r="D72" s="64"/>
      <c r="E72" s="62"/>
    </row>
    <row r="73" spans="1:5" ht="28.5" customHeight="1" x14ac:dyDescent="0.15">
      <c r="A73" s="62"/>
      <c r="B73" s="63"/>
      <c r="C73" s="62"/>
      <c r="D73" s="64"/>
      <c r="E73" s="62"/>
    </row>
    <row r="74" spans="1:5" ht="28.5" customHeight="1" x14ac:dyDescent="0.15">
      <c r="A74" s="62"/>
      <c r="B74" s="63"/>
      <c r="C74" s="62"/>
      <c r="D74" s="64"/>
      <c r="E74" s="62"/>
    </row>
    <row r="75" spans="1:5" ht="28.5" customHeight="1" x14ac:dyDescent="0.15">
      <c r="A75" s="62"/>
      <c r="B75" s="63"/>
      <c r="C75" s="62"/>
      <c r="D75" s="64"/>
      <c r="E75" s="62"/>
    </row>
    <row r="76" spans="1:5" ht="28.5" customHeight="1" x14ac:dyDescent="0.15">
      <c r="A76" s="62"/>
      <c r="B76" s="63"/>
      <c r="C76" s="62"/>
      <c r="D76" s="67"/>
      <c r="E76" s="62"/>
    </row>
    <row r="77" spans="1:5" ht="28.5" customHeight="1" x14ac:dyDescent="0.15">
      <c r="A77" s="62"/>
      <c r="B77" s="63"/>
      <c r="C77" s="62"/>
      <c r="D77" s="67"/>
      <c r="E77" s="62"/>
    </row>
    <row r="78" spans="1:5" ht="28.5" customHeight="1" x14ac:dyDescent="0.15">
      <c r="A78" s="62"/>
      <c r="B78" s="63"/>
      <c r="C78" s="62"/>
      <c r="D78" s="64"/>
      <c r="E78" s="62"/>
    </row>
  </sheetData>
  <mergeCells count="15">
    <mergeCell ref="A58:J58"/>
    <mergeCell ref="A60:C60"/>
    <mergeCell ref="A45:C46"/>
    <mergeCell ref="D45:F45"/>
    <mergeCell ref="G45:H45"/>
    <mergeCell ref="I45:J45"/>
    <mergeCell ref="A1:J1"/>
    <mergeCell ref="A22:C23"/>
    <mergeCell ref="D22:F22"/>
    <mergeCell ref="G22:H22"/>
    <mergeCell ref="D5:F5"/>
    <mergeCell ref="G5:H5"/>
    <mergeCell ref="I5:J5"/>
    <mergeCell ref="A5:C6"/>
    <mergeCell ref="I22:J22"/>
  </mergeCells>
  <phoneticPr fontId="1"/>
  <pageMargins left="0.7" right="0.7" top="0.75" bottom="0.75" header="0.3" footer="0.3"/>
  <pageSetup paperSize="9" scale="58" orientation="portrait" r:id="rId1"/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移動支援</vt:lpstr>
      <vt:lpstr>移動支援 記載例</vt:lpstr>
      <vt:lpstr>費用早見表（移動）</vt:lpstr>
      <vt:lpstr>移動支援!Print_Area</vt:lpstr>
      <vt:lpstr>'移動支援 記載例'!Print_Area</vt:lpstr>
      <vt:lpstr>'費用早見表（移動）'!Print_Area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2024-03-11T06:22:00Z</dcterms:modified>
</cp:coreProperties>
</file>